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ata\Desktop\①業種別部会\"/>
    </mc:Choice>
  </mc:AlternateContent>
  <xr:revisionPtr revIDLastSave="0" documentId="8_{4FA02895-3E90-4246-9A87-F4414E8C810E}" xr6:coauthVersionLast="47" xr6:coauthVersionMax="47" xr10:uidLastSave="{00000000-0000-0000-0000-000000000000}"/>
  <bookViews>
    <workbookView xWindow="-108" yWindow="-108" windowWidth="23256" windowHeight="12576" tabRatio="566" xr2:uid="{00000000-000D-0000-FFFF-FFFF00000000}"/>
  </bookViews>
  <sheets>
    <sheet name="記入について" sheetId="15" r:id="rId1"/>
    <sheet name="記入について（小委員会あり）" sheetId="16" r:id="rId2"/>
    <sheet name="Sheet1" sheetId="17" state="hidden" r:id="rId3"/>
    <sheet name="費目" sheetId="1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" i="15" l="1"/>
  <c r="U38" i="16" l="1"/>
  <c r="X38" i="16"/>
  <c r="T31" i="16"/>
  <c r="X34" i="16"/>
  <c r="X30" i="16"/>
  <c r="X26" i="16"/>
  <c r="X22" i="16"/>
  <c r="T22" i="16"/>
  <c r="X18" i="16"/>
  <c r="T18" i="16"/>
  <c r="X14" i="16"/>
  <c r="T14" i="16"/>
  <c r="X10" i="16"/>
  <c r="T10" i="16"/>
  <c r="E66" i="16"/>
  <c r="G60" i="16"/>
  <c r="P41" i="16"/>
  <c r="M23" i="16"/>
  <c r="P36" i="16"/>
  <c r="P28" i="16"/>
  <c r="N44" i="16"/>
  <c r="M44" i="16"/>
  <c r="P8" i="16"/>
  <c r="P9" i="16" s="1"/>
  <c r="P10" i="16" s="1"/>
  <c r="P11" i="16" s="1"/>
  <c r="P12" i="16" s="1"/>
  <c r="N23" i="16"/>
  <c r="G55" i="16"/>
  <c r="G44" i="16"/>
  <c r="G46" i="16"/>
  <c r="D38" i="16"/>
  <c r="D66" i="16" s="1"/>
  <c r="E35" i="16"/>
  <c r="D8" i="16"/>
  <c r="D35" i="16" s="1"/>
  <c r="U28" i="16" l="1"/>
  <c r="X45" i="16"/>
  <c r="P13" i="16"/>
  <c r="P14" i="16" s="1"/>
  <c r="P15" i="16" s="1"/>
  <c r="P16" i="16" s="1"/>
  <c r="P17" i="16" s="1"/>
  <c r="P18" i="16" s="1"/>
  <c r="P19" i="16" s="1"/>
  <c r="P20" i="16" s="1"/>
  <c r="P21" i="16" s="1"/>
  <c r="P22" i="16" s="1"/>
  <c r="G38" i="16"/>
  <c r="G8" i="16"/>
  <c r="G9" i="16" s="1"/>
  <c r="G10" i="16" s="1"/>
  <c r="G11" i="16" s="1"/>
  <c r="G12" i="16" s="1"/>
  <c r="O26" i="15"/>
  <c r="U35" i="16" l="1"/>
  <c r="G13" i="16"/>
  <c r="G14" i="16" s="1"/>
  <c r="G15" i="16" s="1"/>
  <c r="G16" i="16" s="1"/>
  <c r="G17" i="16" s="1"/>
  <c r="G18" i="16" s="1"/>
  <c r="G19" i="16" s="1"/>
  <c r="G20" i="16" s="1"/>
  <c r="G21" i="16" s="1"/>
  <c r="G22" i="16" s="1"/>
  <c r="G23" i="16" s="1"/>
  <c r="G24" i="16" s="1"/>
  <c r="G25" i="16" s="1"/>
  <c r="G26" i="16" s="1"/>
  <c r="G27" i="16" s="1"/>
  <c r="G28" i="16" s="1"/>
  <c r="G29" i="16" s="1"/>
  <c r="G30" i="16" s="1"/>
  <c r="G31" i="16" s="1"/>
  <c r="G32" i="16" s="1"/>
  <c r="G33" i="16" s="1"/>
  <c r="G34" i="16" s="1"/>
  <c r="O21" i="15"/>
  <c r="O16" i="15"/>
  <c r="L10" i="15"/>
  <c r="L31" i="15" s="1"/>
  <c r="O10" i="15" l="1"/>
  <c r="E31" i="15"/>
  <c r="D11" i="15"/>
  <c r="D31" i="15" s="1"/>
  <c r="S24" i="15"/>
  <c r="S12" i="15"/>
  <c r="G11" i="15" l="1"/>
  <c r="G12" i="15" s="1"/>
  <c r="G13" i="15" s="1"/>
  <c r="G14" i="15" s="1"/>
  <c r="G15" i="15" s="1"/>
  <c r="G16" i="15" s="1"/>
  <c r="G17" i="15" s="1"/>
  <c r="G18" i="15" l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</calcChain>
</file>

<file path=xl/sharedStrings.xml><?xml version="1.0" encoding="utf-8"?>
<sst xmlns="http://schemas.openxmlformats.org/spreadsheetml/2006/main" count="556" uniqueCount="151">
  <si>
    <t>月日</t>
    <rPh sb="0" eb="2">
      <t>ガッピ</t>
    </rPh>
    <phoneticPr fontId="2"/>
  </si>
  <si>
    <t>入金</t>
    <rPh sb="0" eb="2">
      <t>ニュウキン</t>
    </rPh>
    <phoneticPr fontId="2"/>
  </si>
  <si>
    <t>出金</t>
    <rPh sb="0" eb="2">
      <t>シュッキン</t>
    </rPh>
    <phoneticPr fontId="2"/>
  </si>
  <si>
    <t>前年度繰越</t>
    <rPh sb="0" eb="3">
      <t>ゼンネンド</t>
    </rPh>
    <rPh sb="3" eb="5">
      <t>クリコシ</t>
    </rPh>
    <phoneticPr fontId="2"/>
  </si>
  <si>
    <t>合計</t>
    <rPh sb="0" eb="2">
      <t>ゴウケイ</t>
    </rPh>
    <phoneticPr fontId="2"/>
  </si>
  <si>
    <t>残高</t>
    <rPh sb="0" eb="2">
      <t>ザンダカ</t>
    </rPh>
    <phoneticPr fontId="2"/>
  </si>
  <si>
    <t>会費</t>
    <rPh sb="0" eb="2">
      <t>カイヒ</t>
    </rPh>
    <phoneticPr fontId="2"/>
  </si>
  <si>
    <t>懇親会</t>
    <rPh sb="0" eb="2">
      <t>コンシン</t>
    </rPh>
    <rPh sb="2" eb="3">
      <t>カイ</t>
    </rPh>
    <phoneticPr fontId="2"/>
  </si>
  <si>
    <t>会場代</t>
    <rPh sb="0" eb="2">
      <t>カイジョウ</t>
    </rPh>
    <rPh sb="2" eb="3">
      <t>ダイ</t>
    </rPh>
    <phoneticPr fontId="2"/>
  </si>
  <si>
    <t>雑収入</t>
    <rPh sb="0" eb="3">
      <t>ザツシュウニュウ</t>
    </rPh>
    <phoneticPr fontId="2"/>
  </si>
  <si>
    <t>1）収入の部</t>
    <rPh sb="2" eb="4">
      <t>シュウニュウ</t>
    </rPh>
    <rPh sb="5" eb="6">
      <t>ブ</t>
    </rPh>
    <phoneticPr fontId="2"/>
  </si>
  <si>
    <t>前期繰越金</t>
    <rPh sb="0" eb="2">
      <t>ゼンキ</t>
    </rPh>
    <rPh sb="2" eb="4">
      <t>クリコシ</t>
    </rPh>
    <rPh sb="4" eb="5">
      <t>キン</t>
    </rPh>
    <phoneticPr fontId="2"/>
  </si>
  <si>
    <t>2）支出の部</t>
    <rPh sb="2" eb="4">
      <t>シシュツ</t>
    </rPh>
    <rPh sb="5" eb="6">
      <t>ブ</t>
    </rPh>
    <phoneticPr fontId="2"/>
  </si>
  <si>
    <t>3）次期繰越金</t>
    <rPh sb="2" eb="4">
      <t>ジキ</t>
    </rPh>
    <rPh sb="4" eb="6">
      <t>クリコシ</t>
    </rPh>
    <rPh sb="6" eb="7">
      <t>キン</t>
    </rPh>
    <phoneticPr fontId="2"/>
  </si>
  <si>
    <t>当年度収入</t>
    <rPh sb="0" eb="1">
      <t>トウ</t>
    </rPh>
    <rPh sb="1" eb="3">
      <t>ネンド</t>
    </rPh>
    <rPh sb="3" eb="5">
      <t>シュウニュウ</t>
    </rPh>
    <phoneticPr fontId="2"/>
  </si>
  <si>
    <t>上記の通り相違ありません。</t>
    <rPh sb="0" eb="2">
      <t>ジョウキ</t>
    </rPh>
    <rPh sb="3" eb="4">
      <t>トオ</t>
    </rPh>
    <rPh sb="5" eb="7">
      <t>ソウイ</t>
    </rPh>
    <phoneticPr fontId="2"/>
  </si>
  <si>
    <t>委員長</t>
    <rPh sb="0" eb="3">
      <t>イインチョウ</t>
    </rPh>
    <phoneticPr fontId="2"/>
  </si>
  <si>
    <t>会計担当</t>
    <rPh sb="0" eb="2">
      <t>カイケイ</t>
    </rPh>
    <rPh sb="2" eb="4">
      <t>タントウ</t>
    </rPh>
    <phoneticPr fontId="2"/>
  </si>
  <si>
    <t>○○　○○　印</t>
    <rPh sb="6" eb="7">
      <t>イン</t>
    </rPh>
    <phoneticPr fontId="2"/>
  </si>
  <si>
    <t>円</t>
    <rPh sb="0" eb="1">
      <t>エン</t>
    </rPh>
    <phoneticPr fontId="2"/>
  </si>
  <si>
    <t>当年度支出</t>
    <rPh sb="0" eb="1">
      <t>トウ</t>
    </rPh>
    <rPh sb="1" eb="3">
      <t>ネンド</t>
    </rPh>
    <rPh sb="3" eb="5">
      <t>シシュツ</t>
    </rPh>
    <phoneticPr fontId="2"/>
  </si>
  <si>
    <t>次期繰越金　合計</t>
    <rPh sb="0" eb="2">
      <t>ジキ</t>
    </rPh>
    <rPh sb="2" eb="4">
      <t>クリコシ</t>
    </rPh>
    <rPh sb="4" eb="5">
      <t>キン</t>
    </rPh>
    <rPh sb="6" eb="8">
      <t>ゴウケイ</t>
    </rPh>
    <phoneticPr fontId="2"/>
  </si>
  <si>
    <t>費目</t>
    <rPh sb="0" eb="2">
      <t>ヒモク</t>
    </rPh>
    <phoneticPr fontId="2"/>
  </si>
  <si>
    <t>（第1小委員会</t>
    <rPh sb="1" eb="2">
      <t>ダイ</t>
    </rPh>
    <rPh sb="3" eb="7">
      <t>ショウイインカイ</t>
    </rPh>
    <phoneticPr fontId="2"/>
  </si>
  <si>
    <t>（第2小委員会</t>
    <rPh sb="1" eb="2">
      <t>ダイ</t>
    </rPh>
    <rPh sb="3" eb="7">
      <t>ショウイインカイ</t>
    </rPh>
    <phoneticPr fontId="2"/>
  </si>
  <si>
    <t>）</t>
    <phoneticPr fontId="2"/>
  </si>
  <si>
    <t>(全体・正副委員長会</t>
    <rPh sb="1" eb="3">
      <t>ゼンタイ</t>
    </rPh>
    <rPh sb="4" eb="6">
      <t>セイフク</t>
    </rPh>
    <rPh sb="6" eb="9">
      <t>イインチョウ</t>
    </rPh>
    <rPh sb="9" eb="10">
      <t>カイ</t>
    </rPh>
    <phoneticPr fontId="2"/>
  </si>
  <si>
    <t>)</t>
    <phoneticPr fontId="2"/>
  </si>
  <si>
    <t>（第1小委員会</t>
    <rPh sb="1" eb="2">
      <t>ダイ</t>
    </rPh>
    <rPh sb="3" eb="4">
      <t>ショウ</t>
    </rPh>
    <rPh sb="4" eb="7">
      <t>イインカイ</t>
    </rPh>
    <phoneticPr fontId="2"/>
  </si>
  <si>
    <t>（第2小委員会</t>
    <rPh sb="1" eb="2">
      <t>ダイ</t>
    </rPh>
    <rPh sb="3" eb="4">
      <t>ショウ</t>
    </rPh>
    <rPh sb="4" eb="7">
      <t>イインカイ</t>
    </rPh>
    <phoneticPr fontId="2"/>
  </si>
  <si>
    <t>預金利息</t>
    <rPh sb="0" eb="2">
      <t>ヨキン</t>
    </rPh>
    <rPh sb="2" eb="4">
      <t>リソク</t>
    </rPh>
    <phoneticPr fontId="2"/>
  </si>
  <si>
    <t>宿泊委員会</t>
    <rPh sb="0" eb="2">
      <t>シュクハク</t>
    </rPh>
    <rPh sb="2" eb="5">
      <t>イインカイ</t>
    </rPh>
    <phoneticPr fontId="2"/>
  </si>
  <si>
    <t>振込手数料</t>
    <rPh sb="0" eb="2">
      <t>フリコミ</t>
    </rPh>
    <rPh sb="2" eb="5">
      <t>テスウリョウ</t>
    </rPh>
    <phoneticPr fontId="2"/>
  </si>
  <si>
    <t>お茶代・昼食代</t>
    <rPh sb="1" eb="2">
      <t>チャ</t>
    </rPh>
    <rPh sb="2" eb="3">
      <t>ダイ</t>
    </rPh>
    <rPh sb="4" eb="6">
      <t>チュウショク</t>
    </rPh>
    <rPh sb="6" eb="7">
      <t>ダイ</t>
    </rPh>
    <phoneticPr fontId="2"/>
  </si>
  <si>
    <t>摘要</t>
    <rPh sb="0" eb="2">
      <t>テキヨウ</t>
    </rPh>
    <phoneticPr fontId="2"/>
  </si>
  <si>
    <t>昼食・お茶代</t>
    <rPh sb="0" eb="2">
      <t>チュウショク</t>
    </rPh>
    <rPh sb="4" eb="5">
      <t>チャ</t>
    </rPh>
    <rPh sb="5" eb="6">
      <t>ダイ</t>
    </rPh>
    <phoneticPr fontId="2"/>
  </si>
  <si>
    <t>○○年度　○○委員会　金銭出納帳</t>
    <rPh sb="2" eb="4">
      <t>ネンド</t>
    </rPh>
    <rPh sb="7" eb="10">
      <t>イインカイ</t>
    </rPh>
    <rPh sb="11" eb="13">
      <t>キンセン</t>
    </rPh>
    <rPh sb="13" eb="16">
      <t>スイトウチョウ</t>
    </rPh>
    <phoneticPr fontId="2"/>
  </si>
  <si>
    <t>備考</t>
    <rPh sb="0" eb="2">
      <t>ビコウ</t>
    </rPh>
    <phoneticPr fontId="2"/>
  </si>
  <si>
    <t>全体会　会費</t>
    <rPh sb="0" eb="2">
      <t>ゼンタイ</t>
    </rPh>
    <rPh sb="2" eb="3">
      <t>カイ</t>
    </rPh>
    <rPh sb="4" eb="6">
      <t>カイヒ</t>
    </rPh>
    <phoneticPr fontId="2"/>
  </si>
  <si>
    <t>3,000円×50名</t>
    <rPh sb="1" eb="6">
      <t>０００エン</t>
    </rPh>
    <phoneticPr fontId="2"/>
  </si>
  <si>
    <t>全体会　懇親会</t>
    <rPh sb="0" eb="2">
      <t>ゼンタイ</t>
    </rPh>
    <rPh sb="2" eb="3">
      <t>カイ</t>
    </rPh>
    <rPh sb="4" eb="6">
      <t>コンシン</t>
    </rPh>
    <rPh sb="6" eb="7">
      <t>カイ</t>
    </rPh>
    <phoneticPr fontId="2"/>
  </si>
  <si>
    <t>○○店</t>
    <rPh sb="2" eb="3">
      <t>テン</t>
    </rPh>
    <phoneticPr fontId="2"/>
  </si>
  <si>
    <t>協会　補助金</t>
    <rPh sb="0" eb="2">
      <t>キョウカイ</t>
    </rPh>
    <rPh sb="3" eb="6">
      <t>ホジョキン</t>
    </rPh>
    <phoneticPr fontId="2"/>
  </si>
  <si>
    <t>正副委員長会　会費</t>
    <rPh sb="0" eb="2">
      <t>セイフク</t>
    </rPh>
    <rPh sb="2" eb="5">
      <t>イインチョウ</t>
    </rPh>
    <rPh sb="5" eb="6">
      <t>カイ</t>
    </rPh>
    <rPh sb="7" eb="9">
      <t>カイヒ</t>
    </rPh>
    <phoneticPr fontId="2"/>
  </si>
  <si>
    <t>4000円*8名</t>
    <rPh sb="4" eb="5">
      <t>エン</t>
    </rPh>
    <rPh sb="7" eb="8">
      <t>メイ</t>
    </rPh>
    <phoneticPr fontId="2"/>
  </si>
  <si>
    <t>正副委員長会　懇親会</t>
    <rPh sb="0" eb="2">
      <t>セイフク</t>
    </rPh>
    <rPh sb="2" eb="5">
      <t>イインチョウ</t>
    </rPh>
    <rPh sb="5" eb="6">
      <t>カイ</t>
    </rPh>
    <rPh sb="7" eb="9">
      <t>コンシン</t>
    </rPh>
    <rPh sb="9" eb="10">
      <t>カイ</t>
    </rPh>
    <phoneticPr fontId="2"/>
  </si>
  <si>
    <t>活動費</t>
    <rPh sb="0" eb="2">
      <t>カツドウ</t>
    </rPh>
    <rPh sb="2" eb="3">
      <t>ヒ</t>
    </rPh>
    <phoneticPr fontId="2"/>
  </si>
  <si>
    <t>雑費</t>
    <rPh sb="0" eb="2">
      <t>ザッピ</t>
    </rPh>
    <phoneticPr fontId="2"/>
  </si>
  <si>
    <t>お祝いの品</t>
    <rPh sb="1" eb="2">
      <t>イワ</t>
    </rPh>
    <rPh sb="4" eb="5">
      <t>シナ</t>
    </rPh>
    <phoneticPr fontId="2"/>
  </si>
  <si>
    <t>繰越金</t>
    <rPh sb="0" eb="2">
      <t>クリコシ</t>
    </rPh>
    <rPh sb="2" eb="3">
      <t>キン</t>
    </rPh>
    <phoneticPr fontId="2"/>
  </si>
  <si>
    <t>○○○○年度　○○○○委員会　会計報告</t>
    <rPh sb="4" eb="6">
      <t>ネンド</t>
    </rPh>
    <rPh sb="11" eb="14">
      <t>イインカイ</t>
    </rPh>
    <rPh sb="15" eb="17">
      <t>カイケイ</t>
    </rPh>
    <rPh sb="17" eb="19">
      <t>ホウコク</t>
    </rPh>
    <phoneticPr fontId="2"/>
  </si>
  <si>
    <t>○○○○年○月○日</t>
    <rPh sb="4" eb="5">
      <t>ネン</t>
    </rPh>
    <rPh sb="6" eb="7">
      <t>ツキ</t>
    </rPh>
    <rPh sb="8" eb="9">
      <t>ヒ</t>
    </rPh>
    <phoneticPr fontId="2"/>
  </si>
  <si>
    <t>講師謝礼</t>
    <rPh sb="0" eb="2">
      <t>コウシ</t>
    </rPh>
    <rPh sb="2" eb="4">
      <t>シャレイ</t>
    </rPh>
    <phoneticPr fontId="2"/>
  </si>
  <si>
    <t>来年度繰越</t>
    <rPh sb="0" eb="3">
      <t>ライネンド</t>
    </rPh>
    <rPh sb="3" eb="5">
      <t>クリコシ</t>
    </rPh>
    <phoneticPr fontId="2"/>
  </si>
  <si>
    <t>当年度支出</t>
  </si>
  <si>
    <t>④集計を基に会計報告を作成する</t>
    <rPh sb="1" eb="3">
      <t>シュウケイ</t>
    </rPh>
    <rPh sb="4" eb="5">
      <t>モト</t>
    </rPh>
    <rPh sb="6" eb="8">
      <t>カイケイ</t>
    </rPh>
    <rPh sb="8" eb="10">
      <t>ホウコク</t>
    </rPh>
    <rPh sb="11" eb="13">
      <t>サクセイ</t>
    </rPh>
    <phoneticPr fontId="2"/>
  </si>
  <si>
    <t>②残高が通帳残高と手持ちの現金の合計と合致するか確認する</t>
    <rPh sb="1" eb="3">
      <t>ザンダカ</t>
    </rPh>
    <phoneticPr fontId="2"/>
  </si>
  <si>
    <t>⑤会計報告、金銭出納帳、領収証の綴りを期日までに事務局へ提出する</t>
    <rPh sb="1" eb="3">
      <t>カイケイ</t>
    </rPh>
    <rPh sb="3" eb="5">
      <t>ホウコク</t>
    </rPh>
    <rPh sb="6" eb="8">
      <t>キンセン</t>
    </rPh>
    <rPh sb="8" eb="11">
      <t>スイトウチョウ</t>
    </rPh>
    <rPh sb="12" eb="15">
      <t>リョウシュウショウ</t>
    </rPh>
    <rPh sb="16" eb="17">
      <t>ツヅ</t>
    </rPh>
    <rPh sb="19" eb="21">
      <t>キジツ</t>
    </rPh>
    <rPh sb="24" eb="27">
      <t>ジムキョク</t>
    </rPh>
    <rPh sb="28" eb="30">
      <t>テイシュツ</t>
    </rPh>
    <phoneticPr fontId="2"/>
  </si>
  <si>
    <t>委員長　○○　○○　印</t>
    <rPh sb="0" eb="3">
      <t>イインチョウ</t>
    </rPh>
    <phoneticPr fontId="2"/>
  </si>
  <si>
    <t>会計責任者　○○　○○印</t>
    <rPh sb="0" eb="2">
      <t>カイケイ</t>
    </rPh>
    <rPh sb="2" eb="5">
      <t>セキニンシャ</t>
    </rPh>
    <phoneticPr fontId="2"/>
  </si>
  <si>
    <t>補助費</t>
    <rPh sb="0" eb="2">
      <t>ホジョ</t>
    </rPh>
    <rPh sb="2" eb="3">
      <t>ヒ</t>
    </rPh>
    <phoneticPr fontId="2"/>
  </si>
  <si>
    <t>利息</t>
    <rPh sb="0" eb="2">
      <t>リソク</t>
    </rPh>
    <phoneticPr fontId="2"/>
  </si>
  <si>
    <t>懇親会</t>
    <rPh sb="0" eb="3">
      <t>コンシンカイ</t>
    </rPh>
    <phoneticPr fontId="2"/>
  </si>
  <si>
    <t>昼食・お茶代</t>
    <rPh sb="0" eb="2">
      <t>チュウショク</t>
    </rPh>
    <rPh sb="4" eb="6">
      <t>チャダイ</t>
    </rPh>
    <phoneticPr fontId="2"/>
  </si>
  <si>
    <t>参加者から徴収した会費</t>
    <rPh sb="0" eb="3">
      <t>サンカシャ</t>
    </rPh>
    <rPh sb="5" eb="7">
      <t>チョウシュウ</t>
    </rPh>
    <rPh sb="9" eb="11">
      <t>カイヒ</t>
    </rPh>
    <phoneticPr fontId="2"/>
  </si>
  <si>
    <t>※協会の領収証発行あり</t>
    <rPh sb="1" eb="3">
      <t>キョウカイ</t>
    </rPh>
    <rPh sb="4" eb="7">
      <t>リョウシュウショウ</t>
    </rPh>
    <rPh sb="7" eb="9">
      <t>ハッコウ</t>
    </rPh>
    <phoneticPr fontId="2"/>
  </si>
  <si>
    <t>協会からの補助</t>
    <rPh sb="0" eb="2">
      <t>キョウカイ</t>
    </rPh>
    <rPh sb="5" eb="7">
      <t>ホジョ</t>
    </rPh>
    <phoneticPr fontId="2"/>
  </si>
  <si>
    <t>※定時総会後6月上旬支払われる</t>
    <rPh sb="1" eb="3">
      <t>テイジ</t>
    </rPh>
    <rPh sb="3" eb="5">
      <t>ソウカイ</t>
    </rPh>
    <rPh sb="5" eb="6">
      <t>ゴ</t>
    </rPh>
    <rPh sb="7" eb="8">
      <t>ツキ</t>
    </rPh>
    <rPh sb="8" eb="10">
      <t>ジョウジュン</t>
    </rPh>
    <rPh sb="10" eb="12">
      <t>シハラ</t>
    </rPh>
    <phoneticPr fontId="2"/>
  </si>
  <si>
    <t>委員会活動に対して協会からの支払</t>
    <rPh sb="0" eb="2">
      <t>イイン</t>
    </rPh>
    <rPh sb="2" eb="3">
      <t>カイ</t>
    </rPh>
    <rPh sb="3" eb="5">
      <t>カツドウ</t>
    </rPh>
    <rPh sb="6" eb="7">
      <t>タイ</t>
    </rPh>
    <rPh sb="9" eb="11">
      <t>キョウカイ</t>
    </rPh>
    <rPh sb="14" eb="16">
      <t>シハライ</t>
    </rPh>
    <phoneticPr fontId="2"/>
  </si>
  <si>
    <t>各人で負担した少額なもの</t>
    <rPh sb="0" eb="2">
      <t>カクジン</t>
    </rPh>
    <rPh sb="3" eb="5">
      <t>フタン</t>
    </rPh>
    <rPh sb="7" eb="9">
      <t>ショウガク</t>
    </rPh>
    <phoneticPr fontId="2"/>
  </si>
  <si>
    <t>※会誌掲載、資料発行等8月中旬・2月中旬に支払われる</t>
    <rPh sb="1" eb="3">
      <t>カイシ</t>
    </rPh>
    <rPh sb="3" eb="5">
      <t>ケイサイ</t>
    </rPh>
    <rPh sb="6" eb="8">
      <t>シリョウ</t>
    </rPh>
    <rPh sb="8" eb="10">
      <t>ハッコウ</t>
    </rPh>
    <rPh sb="10" eb="11">
      <t>トウ</t>
    </rPh>
    <rPh sb="12" eb="13">
      <t>ツキ</t>
    </rPh>
    <rPh sb="13" eb="15">
      <t>チュウジュン</t>
    </rPh>
    <rPh sb="17" eb="18">
      <t>ツキ</t>
    </rPh>
    <rPh sb="18" eb="20">
      <t>チュウジュン</t>
    </rPh>
    <rPh sb="21" eb="23">
      <t>シハラ</t>
    </rPh>
    <phoneticPr fontId="2"/>
  </si>
  <si>
    <t>委員会専用口座につく普通預金利息</t>
    <rPh sb="0" eb="2">
      <t>イイン</t>
    </rPh>
    <rPh sb="2" eb="3">
      <t>カイ</t>
    </rPh>
    <rPh sb="3" eb="5">
      <t>センヨウ</t>
    </rPh>
    <rPh sb="5" eb="7">
      <t>コウザ</t>
    </rPh>
    <rPh sb="10" eb="12">
      <t>フツウ</t>
    </rPh>
    <rPh sb="12" eb="14">
      <t>ヨキン</t>
    </rPh>
    <rPh sb="14" eb="16">
      <t>リソク</t>
    </rPh>
    <phoneticPr fontId="2"/>
  </si>
  <si>
    <t>宿泊委員会に係るもの</t>
    <rPh sb="0" eb="2">
      <t>シュクハク</t>
    </rPh>
    <rPh sb="2" eb="5">
      <t>イインカイ</t>
    </rPh>
    <rPh sb="6" eb="7">
      <t>カカワ</t>
    </rPh>
    <phoneticPr fontId="2"/>
  </si>
  <si>
    <t>振込・ＡＴＭ手数料</t>
    <rPh sb="0" eb="2">
      <t>フリコミ</t>
    </rPh>
    <rPh sb="6" eb="9">
      <t>テスウリョウ</t>
    </rPh>
    <phoneticPr fontId="2"/>
  </si>
  <si>
    <t>配送料など</t>
    <rPh sb="0" eb="2">
      <t>ハイソウ</t>
    </rPh>
    <rPh sb="2" eb="3">
      <t>リョウ</t>
    </rPh>
    <phoneticPr fontId="2"/>
  </si>
  <si>
    <t>講師の方に支払った謝礼金等</t>
    <rPh sb="0" eb="2">
      <t>コウシ</t>
    </rPh>
    <rPh sb="3" eb="4">
      <t>カタ</t>
    </rPh>
    <rPh sb="5" eb="7">
      <t>シハラ</t>
    </rPh>
    <rPh sb="9" eb="11">
      <t>シャレイ</t>
    </rPh>
    <rPh sb="11" eb="12">
      <t>キン</t>
    </rPh>
    <rPh sb="12" eb="13">
      <t>トウ</t>
    </rPh>
    <phoneticPr fontId="2"/>
  </si>
  <si>
    <t>※税務署への申告と納付が必要です。必ず事務局へ連絡して下さい。</t>
    <rPh sb="1" eb="4">
      <t>ゼイムショ</t>
    </rPh>
    <rPh sb="6" eb="8">
      <t>シンコク</t>
    </rPh>
    <rPh sb="9" eb="11">
      <t>ノウフ</t>
    </rPh>
    <rPh sb="12" eb="14">
      <t>ヒツヨウ</t>
    </rPh>
    <rPh sb="17" eb="18">
      <t>カナラ</t>
    </rPh>
    <rPh sb="19" eb="22">
      <t>ジムキョク</t>
    </rPh>
    <rPh sb="23" eb="25">
      <t>レンラク</t>
    </rPh>
    <rPh sb="27" eb="28">
      <t>クダ</t>
    </rPh>
    <phoneticPr fontId="2"/>
  </si>
  <si>
    <t>※懇親会の差額分等</t>
    <rPh sb="1" eb="4">
      <t>コンシンカイ</t>
    </rPh>
    <rPh sb="5" eb="7">
      <t>サガク</t>
    </rPh>
    <rPh sb="7" eb="8">
      <t>ブン</t>
    </rPh>
    <rPh sb="8" eb="9">
      <t>ナド</t>
    </rPh>
    <phoneticPr fontId="2"/>
  </si>
  <si>
    <t>小委員会への分配金</t>
    <rPh sb="0" eb="4">
      <t>ショウイインカイ</t>
    </rPh>
    <rPh sb="6" eb="9">
      <t>ブンパイキン</t>
    </rPh>
    <phoneticPr fontId="2"/>
  </si>
  <si>
    <t>※8</t>
    <phoneticPr fontId="2"/>
  </si>
  <si>
    <t>知財管理誌掲載・資料発行</t>
    <rPh sb="0" eb="2">
      <t>チザイ</t>
    </rPh>
    <rPh sb="2" eb="4">
      <t>カンリ</t>
    </rPh>
    <rPh sb="4" eb="5">
      <t>シ</t>
    </rPh>
    <rPh sb="5" eb="7">
      <t>ケイサイ</t>
    </rPh>
    <rPh sb="8" eb="10">
      <t>シリョウ</t>
    </rPh>
    <rPh sb="10" eb="12">
      <t>ハッコウ</t>
    </rPh>
    <phoneticPr fontId="2"/>
  </si>
  <si>
    <t>知財管理誌掲載</t>
    <rPh sb="0" eb="2">
      <t>チザイ</t>
    </rPh>
    <rPh sb="2" eb="4">
      <t>カンリ</t>
    </rPh>
    <rPh sb="4" eb="5">
      <t>シ</t>
    </rPh>
    <rPh sb="5" eb="7">
      <t>ケイサイ</t>
    </rPh>
    <phoneticPr fontId="2"/>
  </si>
  <si>
    <t>全体会</t>
    <rPh sb="0" eb="2">
      <t>ゼンタイ</t>
    </rPh>
    <rPh sb="2" eb="3">
      <t>カイ</t>
    </rPh>
    <phoneticPr fontId="2"/>
  </si>
  <si>
    <t>全体会　懇親会　参加者22名</t>
    <rPh sb="0" eb="2">
      <t>ゼンタイ</t>
    </rPh>
    <rPh sb="2" eb="3">
      <t>カイ</t>
    </rPh>
    <rPh sb="4" eb="6">
      <t>コンシン</t>
    </rPh>
    <rPh sb="6" eb="7">
      <t>カイ</t>
    </rPh>
    <rPh sb="8" eb="11">
      <t>サンカシャ</t>
    </rPh>
    <rPh sb="13" eb="14">
      <t>メイ</t>
    </rPh>
    <phoneticPr fontId="2"/>
  </si>
  <si>
    <t>1,000*25名</t>
    <rPh sb="8" eb="9">
      <t>メイ</t>
    </rPh>
    <phoneticPr fontId="2"/>
  </si>
  <si>
    <t>全体　懇親会　参加者25名</t>
    <rPh sb="0" eb="2">
      <t>ゼンタイ</t>
    </rPh>
    <rPh sb="3" eb="5">
      <t>コンシン</t>
    </rPh>
    <rPh sb="5" eb="6">
      <t>カイ</t>
    </rPh>
    <rPh sb="7" eb="10">
      <t>サンカシャ</t>
    </rPh>
    <rPh sb="12" eb="13">
      <t>メイ</t>
    </rPh>
    <phoneticPr fontId="2"/>
  </si>
  <si>
    <t>宿泊委員会　会費</t>
    <rPh sb="0" eb="2">
      <t>シュクハク</t>
    </rPh>
    <rPh sb="2" eb="5">
      <t>イインカイ</t>
    </rPh>
    <rPh sb="6" eb="8">
      <t>カイヒ</t>
    </rPh>
    <phoneticPr fontId="2"/>
  </si>
  <si>
    <t>12000円*18名</t>
    <rPh sb="5" eb="6">
      <t>エン</t>
    </rPh>
    <rPh sb="9" eb="10">
      <t>メイ</t>
    </rPh>
    <phoneticPr fontId="2"/>
  </si>
  <si>
    <t>移動タクシー</t>
    <rPh sb="0" eb="2">
      <t>イドウ</t>
    </rPh>
    <phoneticPr fontId="2"/>
  </si>
  <si>
    <t>宿泊費</t>
    <rPh sb="0" eb="3">
      <t>シュクハクヒ</t>
    </rPh>
    <phoneticPr fontId="2"/>
  </si>
  <si>
    <t>会計責任者：氏名</t>
    <rPh sb="0" eb="2">
      <t>カイケイ</t>
    </rPh>
    <rPh sb="2" eb="5">
      <t>セキニンシャ</t>
    </rPh>
    <rPh sb="6" eb="8">
      <t>シメイ</t>
    </rPh>
    <phoneticPr fontId="2"/>
  </si>
  <si>
    <t>宿泊施設</t>
    <rPh sb="0" eb="2">
      <t>シュクハク</t>
    </rPh>
    <rPh sb="2" eb="4">
      <t>シセツ</t>
    </rPh>
    <phoneticPr fontId="2"/>
  </si>
  <si>
    <t>5台</t>
    <rPh sb="1" eb="2">
      <t>ダイ</t>
    </rPh>
    <phoneticPr fontId="2"/>
  </si>
  <si>
    <t>※</t>
    <phoneticPr fontId="2"/>
  </si>
  <si>
    <t>内</t>
    <rPh sb="0" eb="1">
      <t>ウチ</t>
    </rPh>
    <phoneticPr fontId="2"/>
  </si>
  <si>
    <t>手持ち現金</t>
    <rPh sb="0" eb="2">
      <t>テモ</t>
    </rPh>
    <rPh sb="3" eb="5">
      <t>ゲンキン</t>
    </rPh>
    <phoneticPr fontId="2"/>
  </si>
  <si>
    <t>③費目ごとに集計する</t>
  </si>
  <si>
    <t>～会計報告までの流れ～</t>
    <rPh sb="1" eb="3">
      <t>カイケイ</t>
    </rPh>
    <rPh sb="3" eb="5">
      <t>ホウコク</t>
    </rPh>
    <rPh sb="8" eb="9">
      <t>ナガ</t>
    </rPh>
    <phoneticPr fontId="2"/>
  </si>
  <si>
    <t>①金銭出納帳を完成させる（領収証を保管し、Ａ４用紙に綴る）</t>
    <rPh sb="13" eb="16">
      <t>リョウシュウショウ</t>
    </rPh>
    <rPh sb="17" eb="19">
      <t>ホカン</t>
    </rPh>
    <rPh sb="23" eb="25">
      <t>ヨウシ</t>
    </rPh>
    <rPh sb="26" eb="27">
      <t>ツヅ</t>
    </rPh>
    <phoneticPr fontId="2"/>
  </si>
  <si>
    <t>コンビニ</t>
    <phoneticPr fontId="2"/>
  </si>
  <si>
    <t>2次会用　おつまみ</t>
    <rPh sb="1" eb="3">
      <t>ジカイ</t>
    </rPh>
    <rPh sb="3" eb="4">
      <t>ヨウ</t>
    </rPh>
    <phoneticPr fontId="2"/>
  </si>
  <si>
    <t>補助金</t>
    <rPh sb="0" eb="3">
      <t>ホジョキン</t>
    </rPh>
    <phoneticPr fontId="2"/>
  </si>
  <si>
    <t>協会補助金　第1小委員会</t>
    <rPh sb="0" eb="2">
      <t>キョウカイ</t>
    </rPh>
    <rPh sb="2" eb="5">
      <t>ホジョキン</t>
    </rPh>
    <rPh sb="6" eb="7">
      <t>ダイ</t>
    </rPh>
    <rPh sb="8" eb="9">
      <t>ショウ</t>
    </rPh>
    <rPh sb="9" eb="12">
      <t>イインカイ</t>
    </rPh>
    <phoneticPr fontId="2"/>
  </si>
  <si>
    <t>協会補助金　第2小委員会</t>
    <rPh sb="0" eb="2">
      <t>キョウカイ</t>
    </rPh>
    <rPh sb="2" eb="5">
      <t>ホジョキン</t>
    </rPh>
    <rPh sb="6" eb="7">
      <t>ダイ</t>
    </rPh>
    <rPh sb="8" eb="12">
      <t>ショウイインカイ</t>
    </rPh>
    <phoneticPr fontId="2"/>
  </si>
  <si>
    <t>第3小委員会　会誌掲載分　振込手数料</t>
    <rPh sb="0" eb="1">
      <t>ダイ</t>
    </rPh>
    <rPh sb="2" eb="3">
      <t>ショウ</t>
    </rPh>
    <rPh sb="3" eb="6">
      <t>イインカイ</t>
    </rPh>
    <rPh sb="7" eb="9">
      <t>カイシ</t>
    </rPh>
    <rPh sb="9" eb="11">
      <t>ケイサイ</t>
    </rPh>
    <rPh sb="11" eb="12">
      <t>ブン</t>
    </rPh>
    <rPh sb="13" eb="15">
      <t>フリコミ</t>
    </rPh>
    <rPh sb="15" eb="18">
      <t>テスウリョウ</t>
    </rPh>
    <phoneticPr fontId="2"/>
  </si>
  <si>
    <t>第1小委員会　会誌掲載分</t>
    <rPh sb="0" eb="1">
      <t>ダイ</t>
    </rPh>
    <rPh sb="2" eb="3">
      <t>ショウ</t>
    </rPh>
    <rPh sb="3" eb="5">
      <t>イイン</t>
    </rPh>
    <rPh sb="5" eb="6">
      <t>カイ</t>
    </rPh>
    <rPh sb="7" eb="9">
      <t>カイシ</t>
    </rPh>
    <rPh sb="9" eb="11">
      <t>ケイサイ</t>
    </rPh>
    <rPh sb="11" eb="12">
      <t>ブン</t>
    </rPh>
    <phoneticPr fontId="2"/>
  </si>
  <si>
    <t>小委員長へ手渡し</t>
    <rPh sb="0" eb="4">
      <t>ショウイインチョウ</t>
    </rPh>
    <rPh sb="5" eb="7">
      <t>テワタ</t>
    </rPh>
    <phoneticPr fontId="2"/>
  </si>
  <si>
    <t>第2小委員会　会誌掲載分</t>
    <rPh sb="0" eb="1">
      <t>ダイ</t>
    </rPh>
    <rPh sb="2" eb="3">
      <t>ショウ</t>
    </rPh>
    <rPh sb="3" eb="6">
      <t>イインカイ</t>
    </rPh>
    <rPh sb="7" eb="9">
      <t>カイシ</t>
    </rPh>
    <rPh sb="9" eb="11">
      <t>ケイサイ</t>
    </rPh>
    <rPh sb="11" eb="12">
      <t>ブン</t>
    </rPh>
    <phoneticPr fontId="2"/>
  </si>
  <si>
    <t>第2小委員会　繰越金</t>
    <rPh sb="0" eb="1">
      <t>ダイ</t>
    </rPh>
    <rPh sb="2" eb="3">
      <t>ショウ</t>
    </rPh>
    <rPh sb="3" eb="6">
      <t>イインカイ</t>
    </rPh>
    <rPh sb="7" eb="9">
      <t>クリコシ</t>
    </rPh>
    <rPh sb="9" eb="10">
      <t>キン</t>
    </rPh>
    <phoneticPr fontId="2"/>
  </si>
  <si>
    <t>第1小委員会　繰越金</t>
    <rPh sb="0" eb="1">
      <t>ダイ</t>
    </rPh>
    <rPh sb="2" eb="3">
      <t>ショウ</t>
    </rPh>
    <rPh sb="3" eb="5">
      <t>イイン</t>
    </rPh>
    <rPh sb="5" eb="6">
      <t>カイ</t>
    </rPh>
    <rPh sb="7" eb="9">
      <t>クリコシ</t>
    </rPh>
    <rPh sb="9" eb="10">
      <t>キン</t>
    </rPh>
    <phoneticPr fontId="2"/>
  </si>
  <si>
    <t>2,000*25名</t>
    <rPh sb="8" eb="9">
      <t>メイ</t>
    </rPh>
    <phoneticPr fontId="2"/>
  </si>
  <si>
    <t>○○年度　○○委員会　第1小委員会　金銭出納帳</t>
    <rPh sb="2" eb="4">
      <t>ネンド</t>
    </rPh>
    <rPh sb="7" eb="10">
      <t>イインカイ</t>
    </rPh>
    <rPh sb="11" eb="12">
      <t>ダイ</t>
    </rPh>
    <rPh sb="13" eb="14">
      <t>ショウ</t>
    </rPh>
    <rPh sb="14" eb="17">
      <t>イインカイ</t>
    </rPh>
    <rPh sb="18" eb="20">
      <t>キンセン</t>
    </rPh>
    <rPh sb="20" eb="23">
      <t>スイトウチョウ</t>
    </rPh>
    <phoneticPr fontId="2"/>
  </si>
  <si>
    <t>会誌掲載小委員会会計担当振込</t>
    <rPh sb="0" eb="2">
      <t>カイシ</t>
    </rPh>
    <rPh sb="2" eb="4">
      <t>ケイサイ</t>
    </rPh>
    <rPh sb="4" eb="8">
      <t>ショウイインカイ</t>
    </rPh>
    <rPh sb="8" eb="10">
      <t>カイケイ</t>
    </rPh>
    <rPh sb="10" eb="12">
      <t>タントウ</t>
    </rPh>
    <rPh sb="12" eb="14">
      <t>フリコミ</t>
    </rPh>
    <phoneticPr fontId="2"/>
  </si>
  <si>
    <t>4000円*5名</t>
    <rPh sb="4" eb="5">
      <t>エン</t>
    </rPh>
    <rPh sb="7" eb="8">
      <t>メイ</t>
    </rPh>
    <phoneticPr fontId="2"/>
  </si>
  <si>
    <t>会誌掲載分</t>
    <rPh sb="0" eb="2">
      <t>カイシ</t>
    </rPh>
    <rPh sb="2" eb="4">
      <t>ケイサイ</t>
    </rPh>
    <rPh sb="4" eb="5">
      <t>ブン</t>
    </rPh>
    <phoneticPr fontId="2"/>
  </si>
  <si>
    <t>8月号会誌掲載分</t>
    <rPh sb="1" eb="2">
      <t>ツキ</t>
    </rPh>
    <rPh sb="2" eb="3">
      <t>ゴウ</t>
    </rPh>
    <rPh sb="3" eb="5">
      <t>カイシ</t>
    </rPh>
    <rPh sb="5" eb="7">
      <t>ケイサイ</t>
    </rPh>
    <rPh sb="7" eb="8">
      <t>ブン</t>
    </rPh>
    <phoneticPr fontId="2"/>
  </si>
  <si>
    <t>宿泊費委員会　会費</t>
    <rPh sb="0" eb="3">
      <t>シュクハクヒ</t>
    </rPh>
    <rPh sb="3" eb="6">
      <t>イインカイ</t>
    </rPh>
    <rPh sb="7" eb="9">
      <t>カイヒ</t>
    </rPh>
    <phoneticPr fontId="2"/>
  </si>
  <si>
    <t>13000*8</t>
    <phoneticPr fontId="2"/>
  </si>
  <si>
    <t>5000円*6名</t>
    <rPh sb="4" eb="5">
      <t>エン</t>
    </rPh>
    <rPh sb="7" eb="8">
      <t>メイ</t>
    </rPh>
    <phoneticPr fontId="2"/>
  </si>
  <si>
    <t>全体へ</t>
    <rPh sb="0" eb="2">
      <t>ゼンタイ</t>
    </rPh>
    <phoneticPr fontId="2"/>
  </si>
  <si>
    <t>協会補助金</t>
    <rPh sb="0" eb="2">
      <t>キョウカイ</t>
    </rPh>
    <rPh sb="2" eb="5">
      <t>ホジョキン</t>
    </rPh>
    <phoneticPr fontId="2"/>
  </si>
  <si>
    <t>補助費・活動費</t>
    <rPh sb="0" eb="2">
      <t>ホジョ</t>
    </rPh>
    <rPh sb="2" eb="3">
      <t>ヒ</t>
    </rPh>
    <rPh sb="4" eb="6">
      <t>カツドウ</t>
    </rPh>
    <rPh sb="6" eb="7">
      <t>ヒ</t>
    </rPh>
    <phoneticPr fontId="2"/>
  </si>
  <si>
    <t>お茶・昼食費</t>
    <rPh sb="1" eb="2">
      <t>チャ</t>
    </rPh>
    <rPh sb="3" eb="5">
      <t>チュウショク</t>
    </rPh>
    <rPh sb="5" eb="6">
      <t>ヒ</t>
    </rPh>
    <phoneticPr fontId="2"/>
  </si>
  <si>
    <t>全体会　お茶代</t>
    <rPh sb="0" eb="2">
      <t>ゼンタイ</t>
    </rPh>
    <rPh sb="2" eb="3">
      <t>カイ</t>
    </rPh>
    <rPh sb="5" eb="7">
      <t>チャダイ</t>
    </rPh>
    <phoneticPr fontId="2"/>
  </si>
  <si>
    <t>正副院長会　お茶代</t>
    <rPh sb="0" eb="2">
      <t>セイフク</t>
    </rPh>
    <rPh sb="2" eb="4">
      <t>インチョウ</t>
    </rPh>
    <rPh sb="4" eb="5">
      <t>カイ</t>
    </rPh>
    <rPh sb="7" eb="9">
      <t>チャダイ</t>
    </rPh>
    <phoneticPr fontId="2"/>
  </si>
  <si>
    <t>コンビニ　8名</t>
    <rPh sb="6" eb="7">
      <t>メイ</t>
    </rPh>
    <phoneticPr fontId="2"/>
  </si>
  <si>
    <t>お茶代</t>
    <rPh sb="1" eb="3">
      <t>チャダイ</t>
    </rPh>
    <phoneticPr fontId="2"/>
  </si>
  <si>
    <t>コンビニ　5名</t>
    <rPh sb="6" eb="7">
      <t>メイ</t>
    </rPh>
    <phoneticPr fontId="2"/>
  </si>
  <si>
    <t>昼食・お茶代 8%</t>
    <rPh sb="0" eb="2">
      <t>チュウショク</t>
    </rPh>
    <rPh sb="4" eb="5">
      <t>チャ</t>
    </rPh>
    <rPh sb="5" eb="6">
      <t>ダイ</t>
    </rPh>
    <phoneticPr fontId="2"/>
  </si>
  <si>
    <t>宿泊委員会8%</t>
    <rPh sb="0" eb="2">
      <t>シュクハク</t>
    </rPh>
    <rPh sb="2" eb="5">
      <t>イインカイ</t>
    </rPh>
    <phoneticPr fontId="2"/>
  </si>
  <si>
    <t>軽減税率適用分と分けて記入</t>
    <rPh sb="0" eb="2">
      <t>ケイゲン</t>
    </rPh>
    <rPh sb="2" eb="4">
      <t>ゼイリツ</t>
    </rPh>
    <rPh sb="4" eb="6">
      <t>テキヨウ</t>
    </rPh>
    <rPh sb="6" eb="7">
      <t>ブン</t>
    </rPh>
    <rPh sb="8" eb="9">
      <t>ワ</t>
    </rPh>
    <rPh sb="11" eb="13">
      <t>キニュウ</t>
    </rPh>
    <phoneticPr fontId="2"/>
  </si>
  <si>
    <t>委員会での負担分</t>
    <rPh sb="0" eb="2">
      <t>イイン</t>
    </rPh>
    <rPh sb="2" eb="3">
      <t>カイ</t>
    </rPh>
    <rPh sb="5" eb="7">
      <t>フタン</t>
    </rPh>
    <rPh sb="7" eb="8">
      <t>ブン</t>
    </rPh>
    <phoneticPr fontId="2"/>
  </si>
  <si>
    <t>JIPA予算内で精算可能</t>
    <rPh sb="4" eb="6">
      <t>ヨサン</t>
    </rPh>
    <rPh sb="6" eb="7">
      <t>ナイ</t>
    </rPh>
    <rPh sb="8" eb="10">
      <t>セイサン</t>
    </rPh>
    <rPh sb="10" eb="12">
      <t>カノウ</t>
    </rPh>
    <phoneticPr fontId="2"/>
  </si>
  <si>
    <t>※9</t>
    <phoneticPr fontId="2"/>
  </si>
  <si>
    <t>会誌掲載等</t>
    <rPh sb="0" eb="2">
      <t>カイシ</t>
    </rPh>
    <rPh sb="2" eb="4">
      <t>ケイサイ</t>
    </rPh>
    <rPh sb="4" eb="5">
      <t>トウ</t>
    </rPh>
    <phoneticPr fontId="2"/>
  </si>
  <si>
    <t>第2小</t>
    <rPh sb="0" eb="1">
      <t>ダイ</t>
    </rPh>
    <rPh sb="2" eb="3">
      <t>ショウ</t>
    </rPh>
    <phoneticPr fontId="2"/>
  </si>
  <si>
    <t>第1小</t>
    <rPh sb="0" eb="1">
      <t>ダイ</t>
    </rPh>
    <rPh sb="2" eb="3">
      <t>ショウ</t>
    </rPh>
    <phoneticPr fontId="2"/>
  </si>
  <si>
    <t>正副</t>
    <rPh sb="0" eb="2">
      <t>セイフク</t>
    </rPh>
    <phoneticPr fontId="2"/>
  </si>
  <si>
    <t>※飛び入り参加で会費を徴収した場合</t>
    <rPh sb="1" eb="2">
      <t>ト</t>
    </rPh>
    <rPh sb="3" eb="4">
      <t>イ</t>
    </rPh>
    <rPh sb="5" eb="7">
      <t>サンカ</t>
    </rPh>
    <rPh sb="8" eb="10">
      <t>カイヒ</t>
    </rPh>
    <rPh sb="11" eb="13">
      <t>チョウシュウ</t>
    </rPh>
    <rPh sb="15" eb="17">
      <t>バアイ</t>
    </rPh>
    <phoneticPr fontId="2"/>
  </si>
  <si>
    <t>領収証あり</t>
    <rPh sb="0" eb="3">
      <t>リョウシュウショウ</t>
    </rPh>
    <phoneticPr fontId="2"/>
  </si>
  <si>
    <t>入金：会費</t>
    <rPh sb="0" eb="2">
      <t>ニュウキン</t>
    </rPh>
    <rPh sb="3" eb="5">
      <t>カイヒ</t>
    </rPh>
    <phoneticPr fontId="2"/>
  </si>
  <si>
    <t>出金：懇親会</t>
    <rPh sb="0" eb="2">
      <t>シュッキン</t>
    </rPh>
    <rPh sb="3" eb="5">
      <t>コンシン</t>
    </rPh>
    <rPh sb="5" eb="6">
      <t>カイ</t>
    </rPh>
    <phoneticPr fontId="2"/>
  </si>
  <si>
    <t>JIPA領収証の発行なし：お店の領収証を分けてもらい、会計報告に含めない</t>
    <rPh sb="4" eb="7">
      <t>リョウシュウショウ</t>
    </rPh>
    <rPh sb="8" eb="10">
      <t>ハッコウ</t>
    </rPh>
    <rPh sb="14" eb="15">
      <t>ミセ</t>
    </rPh>
    <rPh sb="16" eb="19">
      <t>リョウシュウショウ</t>
    </rPh>
    <rPh sb="20" eb="21">
      <t>ワ</t>
    </rPh>
    <rPh sb="27" eb="29">
      <t>カイケイ</t>
    </rPh>
    <rPh sb="29" eb="31">
      <t>ホウコク</t>
    </rPh>
    <rPh sb="32" eb="33">
      <t>フク</t>
    </rPh>
    <phoneticPr fontId="2"/>
  </si>
  <si>
    <t>（お店の領収証を飛び入り参加者に渡す）</t>
    <rPh sb="2" eb="3">
      <t>ミセ</t>
    </rPh>
    <rPh sb="4" eb="7">
      <t>リョウシュウショウ</t>
    </rPh>
    <rPh sb="8" eb="9">
      <t>ト</t>
    </rPh>
    <rPh sb="10" eb="11">
      <t>イ</t>
    </rPh>
    <rPh sb="12" eb="14">
      <t>サンカ</t>
    </rPh>
    <rPh sb="14" eb="15">
      <t>シャ</t>
    </rPh>
    <rPh sb="16" eb="17">
      <t>ワタ</t>
    </rPh>
    <phoneticPr fontId="2"/>
  </si>
  <si>
    <r>
      <t>4000円*20名　4000円*</t>
    </r>
    <r>
      <rPr>
        <b/>
        <sz val="9"/>
        <color rgb="FFFF0000"/>
        <rFont val="Meiryo UI"/>
        <family val="3"/>
        <charset val="128"/>
      </rPr>
      <t>OB</t>
    </r>
    <r>
      <rPr>
        <sz val="9"/>
        <rFont val="Meiryo UI"/>
        <family val="3"/>
        <charset val="128"/>
      </rPr>
      <t>2名</t>
    </r>
    <rPh sb="4" eb="5">
      <t>エン</t>
    </rPh>
    <rPh sb="8" eb="9">
      <t>メイ</t>
    </rPh>
    <rPh sb="14" eb="15">
      <t>エン</t>
    </rPh>
    <rPh sb="19" eb="20">
      <t>メイ</t>
    </rPh>
    <phoneticPr fontId="2"/>
  </si>
  <si>
    <t>○店　参加者7名</t>
    <rPh sb="1" eb="2">
      <t>テン</t>
    </rPh>
    <phoneticPr fontId="2"/>
  </si>
  <si>
    <t>通帳残高</t>
    <rPh sb="0" eb="2">
      <t>ツウチョウ</t>
    </rPh>
    <rPh sb="2" eb="4">
      <t>ザンダカ</t>
    </rPh>
    <phoneticPr fontId="2"/>
  </si>
  <si>
    <r>
      <rPr>
        <b/>
        <sz val="8"/>
        <color rgb="FFFF0000"/>
        <rFont val="Meiryo UI"/>
        <family val="3"/>
        <charset val="128"/>
      </rPr>
      <t>※</t>
    </r>
    <r>
      <rPr>
        <b/>
        <sz val="8"/>
        <rFont val="Meiryo UI"/>
        <family val="3"/>
        <charset val="128"/>
      </rPr>
      <t>58,852</t>
    </r>
    <phoneticPr fontId="2"/>
  </si>
  <si>
    <r>
      <rPr>
        <b/>
        <sz val="8"/>
        <color rgb="FF00B050"/>
        <rFont val="Meiryo UI"/>
        <family val="3"/>
        <charset val="128"/>
      </rPr>
      <t>※</t>
    </r>
    <r>
      <rPr>
        <b/>
        <sz val="8"/>
        <rFont val="Meiryo UI"/>
        <family val="3"/>
        <charset val="128"/>
      </rPr>
      <t>1,000</t>
    </r>
    <phoneticPr fontId="2"/>
  </si>
  <si>
    <t>軽減税率（8％）</t>
    <rPh sb="0" eb="2">
      <t>ケイゲン</t>
    </rPh>
    <rPh sb="2" eb="4">
      <t>ゼイリツ</t>
    </rPh>
    <phoneticPr fontId="2"/>
  </si>
  <si>
    <t>会計担当者名：</t>
    <rPh sb="0" eb="2">
      <t>カイケイ</t>
    </rPh>
    <rPh sb="2" eb="5">
      <t>タントウシャ</t>
    </rPh>
    <rPh sb="5" eb="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</si>
</sst>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0070C0"/>
      <name val="Meiryo UI"/>
      <family val="3"/>
      <charset val="128"/>
    </font>
    <font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rgb="FF00B050"/>
      <name val="Meiryo UI"/>
      <family val="3"/>
      <charset val="128"/>
    </font>
    <font>
      <sz val="11"/>
      <color indexed="1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8"/>
      <color rgb="FF00B05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8"/>
      <name val="Meiryo UI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56" fontId="4" fillId="0" borderId="0" xfId="0" applyNumberFormat="1" applyFont="1">
      <alignment vertical="center"/>
    </xf>
    <xf numFmtId="38" fontId="4" fillId="0" borderId="0" xfId="1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56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56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8" xfId="0" applyFont="1" applyFill="1" applyBorder="1">
      <alignment vertical="center"/>
    </xf>
    <xf numFmtId="56" fontId="8" fillId="0" borderId="1" xfId="0" applyNumberFormat="1" applyFont="1" applyFill="1" applyBorder="1" applyAlignment="1">
      <alignment horizontal="left" vertical="center"/>
    </xf>
    <xf numFmtId="38" fontId="4" fillId="0" borderId="0" xfId="1" applyFont="1" applyFill="1" applyBorder="1">
      <alignment vertical="center"/>
    </xf>
    <xf numFmtId="0" fontId="4" fillId="0" borderId="0" xfId="0" applyFont="1" applyFill="1">
      <alignment vertical="center"/>
    </xf>
    <xf numFmtId="56" fontId="8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56" fontId="8" fillId="6" borderId="1" xfId="0" applyNumberFormat="1" applyFont="1" applyFill="1" applyBorder="1" applyAlignment="1">
      <alignment horizontal="left" vertical="center"/>
    </xf>
    <xf numFmtId="56" fontId="8" fillId="7" borderId="1" xfId="0" applyNumberFormat="1" applyFont="1" applyFill="1" applyBorder="1" applyAlignment="1">
      <alignment horizontal="left" vertical="center"/>
    </xf>
    <xf numFmtId="56" fontId="8" fillId="8" borderId="1" xfId="0" applyNumberFormat="1" applyFont="1" applyFill="1" applyBorder="1" applyAlignment="1">
      <alignment horizontal="left" vertical="center"/>
    </xf>
    <xf numFmtId="56" fontId="8" fillId="9" borderId="1" xfId="0" applyNumberFormat="1" applyFont="1" applyFill="1" applyBorder="1" applyAlignment="1">
      <alignment horizontal="left" vertical="center"/>
    </xf>
    <xf numFmtId="56" fontId="9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6" fillId="0" borderId="0" xfId="0" applyFont="1" applyBorder="1">
      <alignment vertical="center"/>
    </xf>
    <xf numFmtId="0" fontId="12" fillId="0" borderId="0" xfId="0" applyFont="1">
      <alignment vertical="center"/>
    </xf>
    <xf numFmtId="9" fontId="8" fillId="2" borderId="1" xfId="2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56" fontId="8" fillId="10" borderId="1" xfId="0" applyNumberFormat="1" applyFont="1" applyFill="1" applyBorder="1" applyAlignment="1">
      <alignment horizontal="left" vertical="center"/>
    </xf>
    <xf numFmtId="56" fontId="8" fillId="11" borderId="1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56" fontId="8" fillId="12" borderId="1" xfId="0" applyNumberFormat="1" applyFont="1" applyFill="1" applyBorder="1" applyAlignment="1">
      <alignment horizontal="left" vertical="center"/>
    </xf>
    <xf numFmtId="56" fontId="8" fillId="13" borderId="1" xfId="0" applyNumberFormat="1" applyFont="1" applyFill="1" applyBorder="1" applyAlignment="1">
      <alignment horizontal="left" vertical="center"/>
    </xf>
    <xf numFmtId="56" fontId="8" fillId="14" borderId="1" xfId="0" applyNumberFormat="1" applyFont="1" applyFill="1" applyBorder="1" applyAlignment="1">
      <alignment horizontal="left" vertical="center"/>
    </xf>
    <xf numFmtId="56" fontId="8" fillId="15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26" xfId="0" applyFont="1" applyBorder="1">
      <alignment vertical="center"/>
    </xf>
    <xf numFmtId="0" fontId="13" fillId="15" borderId="0" xfId="0" applyFont="1" applyFill="1" applyAlignment="1">
      <alignment horizontal="right" vertical="center"/>
    </xf>
    <xf numFmtId="0" fontId="13" fillId="15" borderId="0" xfId="0" applyFont="1" applyFill="1">
      <alignment vertical="center"/>
    </xf>
    <xf numFmtId="0" fontId="13" fillId="15" borderId="0" xfId="0" applyFont="1" applyFill="1" applyBorder="1">
      <alignment vertical="center"/>
    </xf>
    <xf numFmtId="38" fontId="13" fillId="15" borderId="0" xfId="1" applyFont="1" applyFill="1" applyBorder="1" applyAlignment="1">
      <alignment horizontal="right" vertical="center"/>
    </xf>
    <xf numFmtId="0" fontId="13" fillId="0" borderId="1" xfId="0" applyFont="1" applyBorder="1">
      <alignment vertical="center"/>
    </xf>
    <xf numFmtId="0" fontId="13" fillId="0" borderId="1" xfId="0" applyFont="1" applyFill="1" applyBorder="1">
      <alignment vertical="center"/>
    </xf>
    <xf numFmtId="0" fontId="14" fillId="6" borderId="1" xfId="0" applyFont="1" applyFill="1" applyBorder="1">
      <alignment vertical="center"/>
    </xf>
    <xf numFmtId="3" fontId="14" fillId="6" borderId="1" xfId="0" applyNumberFormat="1" applyFont="1" applyFill="1" applyBorder="1">
      <alignment vertical="center"/>
    </xf>
    <xf numFmtId="3" fontId="14" fillId="6" borderId="1" xfId="0" applyNumberFormat="1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3" fontId="14" fillId="0" borderId="1" xfId="0" applyNumberFormat="1" applyFont="1" applyBorder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14" fillId="7" borderId="1" xfId="0" applyFont="1" applyFill="1" applyBorder="1">
      <alignment vertical="center"/>
    </xf>
    <xf numFmtId="3" fontId="14" fillId="7" borderId="1" xfId="0" applyNumberFormat="1" applyFont="1" applyFill="1" applyBorder="1">
      <alignment vertical="center"/>
    </xf>
    <xf numFmtId="3" fontId="14" fillId="7" borderId="1" xfId="0" applyNumberFormat="1" applyFont="1" applyFill="1" applyBorder="1" applyAlignment="1">
      <alignment horizontal="center" vertical="center"/>
    </xf>
    <xf numFmtId="0" fontId="14" fillId="12" borderId="1" xfId="0" applyFont="1" applyFill="1" applyBorder="1">
      <alignment vertical="center"/>
    </xf>
    <xf numFmtId="3" fontId="14" fillId="12" borderId="1" xfId="0" applyNumberFormat="1" applyFont="1" applyFill="1" applyBorder="1">
      <alignment vertical="center"/>
    </xf>
    <xf numFmtId="3" fontId="14" fillId="12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>
      <alignment vertical="center"/>
    </xf>
    <xf numFmtId="3" fontId="14" fillId="8" borderId="1" xfId="0" applyNumberFormat="1" applyFont="1" applyFill="1" applyBorder="1">
      <alignment vertical="center"/>
    </xf>
    <xf numFmtId="3" fontId="14" fillId="8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3" fontId="14" fillId="0" borderId="1" xfId="0" applyNumberFormat="1" applyFont="1" applyFill="1" applyBorder="1">
      <alignment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9" borderId="1" xfId="0" applyFont="1" applyFill="1" applyBorder="1">
      <alignment vertical="center"/>
    </xf>
    <xf numFmtId="3" fontId="14" fillId="9" borderId="1" xfId="0" applyNumberFormat="1" applyFont="1" applyFill="1" applyBorder="1">
      <alignment vertical="center"/>
    </xf>
    <xf numFmtId="3" fontId="14" fillId="9" borderId="1" xfId="0" applyNumberFormat="1" applyFont="1" applyFill="1" applyBorder="1" applyAlignment="1">
      <alignment horizontal="center" vertical="center"/>
    </xf>
    <xf numFmtId="0" fontId="14" fillId="10" borderId="1" xfId="0" applyFont="1" applyFill="1" applyBorder="1">
      <alignment vertical="center"/>
    </xf>
    <xf numFmtId="3" fontId="14" fillId="10" borderId="1" xfId="0" applyNumberFormat="1" applyFont="1" applyFill="1" applyBorder="1">
      <alignment vertical="center"/>
    </xf>
    <xf numFmtId="3" fontId="14" fillId="10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3" fontId="17" fillId="0" borderId="0" xfId="0" applyNumberFormat="1" applyFont="1">
      <alignment vertical="center"/>
    </xf>
    <xf numFmtId="56" fontId="13" fillId="0" borderId="1" xfId="0" applyNumberFormat="1" applyFont="1" applyBorder="1" applyAlignment="1">
      <alignment horizontal="left" vertical="center"/>
    </xf>
    <xf numFmtId="56" fontId="13" fillId="0" borderId="1" xfId="0" applyNumberFormat="1" applyFont="1" applyFill="1" applyBorder="1" applyAlignment="1">
      <alignment horizontal="left" vertical="center"/>
    </xf>
    <xf numFmtId="3" fontId="13" fillId="0" borderId="1" xfId="0" applyNumberFormat="1" applyFont="1" applyFill="1" applyBorder="1">
      <alignment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>
      <alignment vertical="center"/>
    </xf>
    <xf numFmtId="3" fontId="13" fillId="0" borderId="1" xfId="0" applyNumberFormat="1" applyFont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left" vertical="center"/>
    </xf>
    <xf numFmtId="0" fontId="8" fillId="0" borderId="7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2" xfId="0" applyFont="1" applyBorder="1">
      <alignment vertical="center"/>
    </xf>
    <xf numFmtId="38" fontId="11" fillId="3" borderId="2" xfId="1" applyFont="1" applyFill="1" applyBorder="1">
      <alignment vertical="center"/>
    </xf>
    <xf numFmtId="0" fontId="8" fillId="0" borderId="7" xfId="0" applyFont="1" applyFill="1" applyBorder="1">
      <alignment vertical="center"/>
    </xf>
    <xf numFmtId="38" fontId="8" fillId="3" borderId="0" xfId="1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9" xfId="0" applyFont="1" applyFill="1" applyBorder="1">
      <alignment vertical="center"/>
    </xf>
    <xf numFmtId="38" fontId="8" fillId="3" borderId="2" xfId="1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7" xfId="0" applyFont="1" applyBorder="1" applyAlignment="1">
      <alignment horizontal="right" vertical="center" wrapText="1"/>
    </xf>
    <xf numFmtId="38" fontId="8" fillId="4" borderId="0" xfId="0" applyNumberFormat="1" applyFont="1" applyFill="1" applyBorder="1">
      <alignment vertical="center"/>
    </xf>
    <xf numFmtId="38" fontId="8" fillId="0" borderId="0" xfId="1" applyFont="1" applyFill="1" applyBorder="1">
      <alignment vertical="center"/>
    </xf>
    <xf numFmtId="0" fontId="19" fillId="0" borderId="0" xfId="0" applyFo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38" fontId="8" fillId="4" borderId="0" xfId="1" applyFont="1" applyFill="1" applyBorder="1">
      <alignment vertical="center"/>
    </xf>
    <xf numFmtId="0" fontId="8" fillId="0" borderId="10" xfId="0" applyFont="1" applyBorder="1">
      <alignment vertical="center"/>
    </xf>
    <xf numFmtId="38" fontId="8" fillId="0" borderId="3" xfId="1" applyFont="1" applyBorder="1" applyAlignment="1">
      <alignment horizontal="right" vertical="center"/>
    </xf>
    <xf numFmtId="0" fontId="10" fillId="4" borderId="3" xfId="0" applyFont="1" applyFill="1" applyBorder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38" fontId="8" fillId="0" borderId="3" xfId="1" applyFont="1" applyFill="1" applyBorder="1">
      <alignment vertical="center"/>
    </xf>
    <xf numFmtId="0" fontId="8" fillId="0" borderId="27" xfId="0" applyFont="1" applyBorder="1" applyAlignment="1">
      <alignment horizontal="right" vertical="center"/>
    </xf>
    <xf numFmtId="38" fontId="8" fillId="0" borderId="27" xfId="1" applyFont="1" applyFill="1" applyBorder="1">
      <alignment vertical="center"/>
    </xf>
    <xf numFmtId="0" fontId="8" fillId="0" borderId="7" xfId="0" applyFont="1" applyBorder="1" applyAlignment="1"/>
    <xf numFmtId="0" fontId="8" fillId="0" borderId="11" xfId="0" applyFont="1" applyBorder="1">
      <alignment vertical="center"/>
    </xf>
    <xf numFmtId="38" fontId="8" fillId="0" borderId="12" xfId="1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56" fontId="9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3" fontId="13" fillId="8" borderId="1" xfId="0" applyNumberFormat="1" applyFont="1" applyFill="1" applyBorder="1">
      <alignment vertical="center"/>
    </xf>
    <xf numFmtId="3" fontId="13" fillId="11" borderId="1" xfId="0" applyNumberFormat="1" applyFont="1" applyFill="1" applyBorder="1">
      <alignment vertical="center"/>
    </xf>
    <xf numFmtId="3" fontId="13" fillId="0" borderId="1" xfId="0" applyNumberFormat="1" applyFont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Border="1">
      <alignment vertical="center"/>
    </xf>
    <xf numFmtId="3" fontId="14" fillId="0" borderId="1" xfId="0" applyNumberFormat="1" applyFont="1" applyBorder="1" applyAlignment="1">
      <alignment horizontal="left" vertical="center"/>
    </xf>
    <xf numFmtId="0" fontId="14" fillId="11" borderId="1" xfId="0" applyFont="1" applyFill="1" applyBorder="1">
      <alignment vertical="center"/>
    </xf>
    <xf numFmtId="3" fontId="14" fillId="11" borderId="1" xfId="0" applyNumberFormat="1" applyFont="1" applyFill="1" applyBorder="1">
      <alignment vertical="center"/>
    </xf>
    <xf numFmtId="3" fontId="14" fillId="0" borderId="1" xfId="0" applyNumberFormat="1" applyFont="1" applyFill="1" applyBorder="1" applyAlignment="1">
      <alignment horizontal="left" vertical="center"/>
    </xf>
    <xf numFmtId="56" fontId="13" fillId="0" borderId="29" xfId="0" applyNumberFormat="1" applyFont="1" applyFill="1" applyBorder="1" applyAlignment="1">
      <alignment horizontal="left" vertical="center"/>
    </xf>
    <xf numFmtId="56" fontId="8" fillId="0" borderId="29" xfId="0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14" fillId="0" borderId="30" xfId="0" applyNumberFormat="1" applyFont="1" applyFill="1" applyBorder="1" applyAlignment="1">
      <alignment horizontal="left" vertical="center"/>
    </xf>
    <xf numFmtId="3" fontId="14" fillId="0" borderId="30" xfId="0" applyNumberFormat="1" applyFont="1" applyFill="1" applyBorder="1" applyAlignment="1">
      <alignment horizontal="left" vertical="center" wrapText="1"/>
    </xf>
    <xf numFmtId="56" fontId="13" fillId="0" borderId="0" xfId="0" applyNumberFormat="1" applyFont="1">
      <alignment vertical="center"/>
    </xf>
    <xf numFmtId="56" fontId="7" fillId="0" borderId="0" xfId="0" applyNumberFormat="1" applyFont="1" applyFill="1" applyBorder="1">
      <alignment vertical="center"/>
    </xf>
    <xf numFmtId="56" fontId="8" fillId="0" borderId="29" xfId="0" applyNumberFormat="1" applyFont="1" applyFill="1" applyBorder="1" applyAlignment="1">
      <alignment horizontal="left" vertical="center"/>
    </xf>
    <xf numFmtId="56" fontId="8" fillId="0" borderId="0" xfId="0" applyNumberFormat="1" applyFont="1" applyFill="1" applyBorder="1">
      <alignment vertical="center"/>
    </xf>
    <xf numFmtId="0" fontId="14" fillId="13" borderId="1" xfId="0" applyFont="1" applyFill="1" applyBorder="1">
      <alignment vertical="center"/>
    </xf>
    <xf numFmtId="3" fontId="14" fillId="13" borderId="1" xfId="0" applyNumberFormat="1" applyFont="1" applyFill="1" applyBorder="1">
      <alignment vertical="center"/>
    </xf>
    <xf numFmtId="3" fontId="14" fillId="13" borderId="1" xfId="0" applyNumberFormat="1" applyFont="1" applyFill="1" applyBorder="1" applyAlignment="1">
      <alignment horizontal="center" vertical="center"/>
    </xf>
    <xf numFmtId="0" fontId="14" fillId="14" borderId="1" xfId="0" applyFont="1" applyFill="1" applyBorder="1">
      <alignment vertical="center"/>
    </xf>
    <xf numFmtId="3" fontId="14" fillId="14" borderId="1" xfId="0" applyNumberFormat="1" applyFont="1" applyFill="1" applyBorder="1">
      <alignment vertical="center"/>
    </xf>
    <xf numFmtId="3" fontId="14" fillId="14" borderId="1" xfId="0" applyNumberFormat="1" applyFont="1" applyFill="1" applyBorder="1" applyAlignment="1">
      <alignment horizontal="center" vertical="center"/>
    </xf>
    <xf numFmtId="0" fontId="14" fillId="15" borderId="1" xfId="0" applyFont="1" applyFill="1" applyBorder="1">
      <alignment vertical="center"/>
    </xf>
    <xf numFmtId="3" fontId="14" fillId="15" borderId="1" xfId="0" applyNumberFormat="1" applyFont="1" applyFill="1" applyBorder="1">
      <alignment vertical="center"/>
    </xf>
    <xf numFmtId="3" fontId="14" fillId="15" borderId="1" xfId="0" applyNumberFormat="1" applyFont="1" applyFill="1" applyBorder="1" applyAlignment="1">
      <alignment horizontal="center" vertical="center"/>
    </xf>
    <xf numFmtId="3" fontId="8" fillId="0" borderId="30" xfId="0" applyNumberFormat="1" applyFont="1" applyFill="1" applyBorder="1" applyAlignment="1">
      <alignment horizontal="left" vertical="center"/>
    </xf>
    <xf numFmtId="0" fontId="13" fillId="0" borderId="4" xfId="0" applyFont="1" applyBorder="1">
      <alignment vertical="center"/>
    </xf>
    <xf numFmtId="38" fontId="13" fillId="0" borderId="5" xfId="1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38" fontId="13" fillId="0" borderId="0" xfId="1" applyFont="1" applyBorder="1">
      <alignment vertical="center"/>
    </xf>
    <xf numFmtId="0" fontId="13" fillId="0" borderId="0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2" xfId="0" applyFont="1" applyBorder="1">
      <alignment vertical="center"/>
    </xf>
    <xf numFmtId="38" fontId="13" fillId="5" borderId="2" xfId="1" applyFont="1" applyFill="1" applyBorder="1">
      <alignment vertical="center"/>
    </xf>
    <xf numFmtId="38" fontId="13" fillId="0" borderId="0" xfId="1" applyFont="1" applyFill="1" applyBorder="1">
      <alignment vertical="center"/>
    </xf>
    <xf numFmtId="0" fontId="13" fillId="4" borderId="7" xfId="0" applyFont="1" applyFill="1" applyBorder="1">
      <alignment vertical="center"/>
    </xf>
    <xf numFmtId="38" fontId="13" fillId="4" borderId="0" xfId="1" applyFont="1" applyFill="1" applyBorder="1">
      <alignment vertical="center"/>
    </xf>
    <xf numFmtId="0" fontId="13" fillId="4" borderId="0" xfId="0" applyFont="1" applyFill="1" applyBorder="1">
      <alignment vertical="center"/>
    </xf>
    <xf numFmtId="38" fontId="13" fillId="5" borderId="0" xfId="1" applyFont="1" applyFill="1" applyBorder="1">
      <alignment vertical="center"/>
    </xf>
    <xf numFmtId="38" fontId="13" fillId="0" borderId="2" xfId="1" applyFont="1" applyFill="1" applyBorder="1">
      <alignment vertical="center"/>
    </xf>
    <xf numFmtId="0" fontId="13" fillId="0" borderId="7" xfId="0" applyFont="1" applyBorder="1" applyAlignment="1">
      <alignment horizontal="right" vertical="center" wrapText="1"/>
    </xf>
    <xf numFmtId="38" fontId="13" fillId="4" borderId="0" xfId="0" applyNumberFormat="1" applyFont="1" applyFill="1" applyBorder="1">
      <alignment vertical="center"/>
    </xf>
    <xf numFmtId="38" fontId="13" fillId="0" borderId="0" xfId="0" applyNumberFormat="1" applyFont="1" applyBorder="1">
      <alignment vertical="center"/>
    </xf>
    <xf numFmtId="0" fontId="13" fillId="5" borderId="7" xfId="0" applyFont="1" applyFill="1" applyBorder="1">
      <alignment vertical="center"/>
    </xf>
    <xf numFmtId="0" fontId="13" fillId="0" borderId="10" xfId="0" applyFont="1" applyBorder="1">
      <alignment vertical="center"/>
    </xf>
    <xf numFmtId="38" fontId="13" fillId="0" borderId="3" xfId="1" applyFont="1" applyFill="1" applyBorder="1">
      <alignment vertical="center"/>
    </xf>
    <xf numFmtId="0" fontId="13" fillId="0" borderId="3" xfId="0" applyFont="1" applyBorder="1">
      <alignment vertical="center"/>
    </xf>
    <xf numFmtId="0" fontId="13" fillId="0" borderId="7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38" fontId="13" fillId="0" borderId="28" xfId="1" applyFont="1" applyFill="1" applyBorder="1">
      <alignment vertical="center"/>
    </xf>
    <xf numFmtId="0" fontId="13" fillId="4" borderId="2" xfId="0" applyFont="1" applyFill="1" applyBorder="1">
      <alignment vertical="center"/>
    </xf>
    <xf numFmtId="38" fontId="13" fillId="4" borderId="2" xfId="1" applyFont="1" applyFill="1" applyBorder="1">
      <alignment vertical="center"/>
    </xf>
    <xf numFmtId="0" fontId="13" fillId="0" borderId="11" xfId="0" applyFont="1" applyBorder="1">
      <alignment vertical="center"/>
    </xf>
    <xf numFmtId="0" fontId="13" fillId="0" borderId="12" xfId="0" applyFont="1" applyBorder="1">
      <alignment vertical="center"/>
    </xf>
    <xf numFmtId="38" fontId="13" fillId="0" borderId="12" xfId="1" applyFont="1" applyBorder="1">
      <alignment vertical="center"/>
    </xf>
    <xf numFmtId="0" fontId="13" fillId="0" borderId="13" xfId="0" applyFont="1" applyBorder="1">
      <alignment vertical="center"/>
    </xf>
    <xf numFmtId="0" fontId="13" fillId="0" borderId="0" xfId="0" applyFont="1">
      <alignment vertical="center"/>
    </xf>
    <xf numFmtId="56" fontId="9" fillId="8" borderId="1" xfId="0" applyNumberFormat="1" applyFont="1" applyFill="1" applyBorder="1" applyAlignment="1">
      <alignment horizontal="left" vertical="center"/>
    </xf>
    <xf numFmtId="0" fontId="17" fillId="8" borderId="1" xfId="0" applyFont="1" applyFill="1" applyBorder="1">
      <alignment vertical="center"/>
    </xf>
    <xf numFmtId="3" fontId="17" fillId="8" borderId="1" xfId="0" applyNumberFormat="1" applyFont="1" applyFill="1" applyBorder="1">
      <alignment vertical="center"/>
    </xf>
    <xf numFmtId="56" fontId="9" fillId="11" borderId="1" xfId="0" applyNumberFormat="1" applyFont="1" applyFill="1" applyBorder="1" applyAlignment="1">
      <alignment horizontal="left" vertical="center"/>
    </xf>
    <xf numFmtId="0" fontId="17" fillId="11" borderId="1" xfId="0" applyFont="1" applyFill="1" applyBorder="1">
      <alignment vertical="center"/>
    </xf>
    <xf numFmtId="3" fontId="17" fillId="11" borderId="1" xfId="0" applyNumberFormat="1" applyFont="1" applyFill="1" applyBorder="1">
      <alignment vertical="center"/>
    </xf>
    <xf numFmtId="38" fontId="13" fillId="4" borderId="31" xfId="1" applyFont="1" applyFill="1" applyBorder="1">
      <alignment vertical="center"/>
    </xf>
    <xf numFmtId="3" fontId="20" fillId="0" borderId="1" xfId="0" applyNumberFormat="1" applyFont="1" applyBorder="1" applyAlignment="1">
      <alignment horizontal="right" vertical="center"/>
    </xf>
    <xf numFmtId="56" fontId="9" fillId="0" borderId="2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263314</xdr:colOff>
      <xdr:row>3</xdr:row>
      <xdr:rowOff>41487</xdr:rowOff>
    </xdr:from>
    <xdr:to>
      <xdr:col>8</xdr:col>
      <xdr:colOff>25401</xdr:colOff>
      <xdr:row>7</xdr:row>
      <xdr:rowOff>22014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BB335C7-75CE-43F3-994F-83401114523D}"/>
            </a:ext>
          </a:extLst>
        </xdr:cNvPr>
        <xdr:cNvSpPr/>
      </xdr:nvSpPr>
      <xdr:spPr>
        <a:xfrm>
          <a:off x="4665981" y="625687"/>
          <a:ext cx="2446020" cy="759460"/>
        </a:xfrm>
        <a:prstGeom prst="wedgeRectCallout">
          <a:avLst>
            <a:gd name="adj1" fmla="val -138249"/>
            <a:gd name="adj2" fmla="val 8213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摘要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欄は、費用に対する摘要</a:t>
          </a:r>
        </a:p>
        <a:p>
          <a:pPr algn="l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備考」欄は、支払先、人数など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適用</a:t>
          </a:r>
          <a:r>
            <a:rPr kumimoji="1" lang="en-US" altLang="ja-JP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欄に「同上」「</a:t>
          </a:r>
          <a:r>
            <a:rPr kumimoji="1" lang="en-US" altLang="ja-JP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〃</a:t>
          </a:r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」は記載しない</a:t>
          </a:r>
        </a:p>
      </xdr:txBody>
    </xdr:sp>
    <xdr:clientData/>
  </xdr:twoCellAnchor>
  <xdr:twoCellAnchor>
    <xdr:from>
      <xdr:col>7</xdr:col>
      <xdr:colOff>815340</xdr:colOff>
      <xdr:row>20</xdr:row>
      <xdr:rowOff>137160</xdr:rowOff>
    </xdr:from>
    <xdr:to>
      <xdr:col>8</xdr:col>
      <xdr:colOff>106680</xdr:colOff>
      <xdr:row>25</xdr:row>
      <xdr:rowOff>160020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F482D73-203A-4A49-A57B-A7A26071693A}"/>
            </a:ext>
          </a:extLst>
        </xdr:cNvPr>
        <xdr:cNvSpPr/>
      </xdr:nvSpPr>
      <xdr:spPr>
        <a:xfrm>
          <a:off x="6088380" y="3947160"/>
          <a:ext cx="1097280" cy="975360"/>
        </a:xfrm>
        <a:prstGeom prst="wedgeRectCallout">
          <a:avLst>
            <a:gd name="adj1" fmla="val -2522"/>
            <a:gd name="adj2" fmla="val -8842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協会領収証が発行可能な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OB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などからの徴収分は、会費入金として計上する</a:t>
          </a:r>
          <a:endParaRPr lang="ja-JP" altLang="ja-JP" sz="9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1821180</xdr:colOff>
      <xdr:row>63</xdr:row>
      <xdr:rowOff>106680</xdr:rowOff>
    </xdr:from>
    <xdr:to>
      <xdr:col>7</xdr:col>
      <xdr:colOff>297180</xdr:colOff>
      <xdr:row>69</xdr:row>
      <xdr:rowOff>83820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B46A2C91-8309-456A-8407-8CBDB95D8BF1}"/>
            </a:ext>
          </a:extLst>
        </xdr:cNvPr>
        <xdr:cNvSpPr/>
      </xdr:nvSpPr>
      <xdr:spPr>
        <a:xfrm>
          <a:off x="3284220" y="12153900"/>
          <a:ext cx="2796540" cy="1135380"/>
        </a:xfrm>
        <a:prstGeom prst="wedgeRectCallout">
          <a:avLst>
            <a:gd name="adj1" fmla="val -79231"/>
            <a:gd name="adj2" fmla="val 1528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委員長捺印は、データでのやり取りでも</a:t>
          </a:r>
          <a:r>
            <a:rPr kumimoji="1" lang="en-US" altLang="ja-JP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OK</a:t>
          </a:r>
          <a:r>
            <a: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endParaRPr kumimoji="1" lang="en-US" altLang="ja-JP" sz="9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①金銭出納帳、会計報告のデータを委員長に送付する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②送付した会計報告に委員長が押印する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③委員長押印後、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PFD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にした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会計報告を返送してもらう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③返送された会計報告に会計責任者が押印し提出する</a:t>
          </a:r>
        </a:p>
      </xdr:txBody>
    </xdr:sp>
    <xdr:clientData/>
  </xdr:twoCellAnchor>
  <xdr:twoCellAnchor>
    <xdr:from>
      <xdr:col>12</xdr:col>
      <xdr:colOff>482600</xdr:colOff>
      <xdr:row>26</xdr:row>
      <xdr:rowOff>90593</xdr:rowOff>
    </xdr:from>
    <xdr:to>
      <xdr:col>16</xdr:col>
      <xdr:colOff>1114213</xdr:colOff>
      <xdr:row>29</xdr:row>
      <xdr:rowOff>24554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5C7E2A1B-3FC8-4BE4-A0A6-F6305D4D6D99}"/>
            </a:ext>
          </a:extLst>
        </xdr:cNvPr>
        <xdr:cNvSpPr/>
      </xdr:nvSpPr>
      <xdr:spPr>
        <a:xfrm>
          <a:off x="10668000" y="5153660"/>
          <a:ext cx="2172546" cy="526627"/>
        </a:xfrm>
        <a:prstGeom prst="wedgeRectCallout">
          <a:avLst>
            <a:gd name="adj1" fmla="val 62440"/>
            <a:gd name="adj2" fmla="val -1490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</a:rPr>
            <a:t>手持ち現金は、通帳に入金する。　　　　　</a:t>
          </a:r>
          <a:endParaRPr kumimoji="1" lang="en-US" altLang="ja-JP" sz="105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入金が間に合わない場合は内訳を記入する</a:t>
          </a:r>
        </a:p>
      </xdr:txBody>
    </xdr:sp>
    <xdr:clientData/>
  </xdr:twoCellAnchor>
  <xdr:twoCellAnchor>
    <xdr:from>
      <xdr:col>4</xdr:col>
      <xdr:colOff>678179</xdr:colOff>
      <xdr:row>30</xdr:row>
      <xdr:rowOff>182879</xdr:rowOff>
    </xdr:from>
    <xdr:to>
      <xdr:col>7</xdr:col>
      <xdr:colOff>1549399</xdr:colOff>
      <xdr:row>32</xdr:row>
      <xdr:rowOff>160866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570D4F52-9196-4F2C-A72B-F8C020EC3EF6}"/>
            </a:ext>
          </a:extLst>
        </xdr:cNvPr>
        <xdr:cNvSpPr/>
      </xdr:nvSpPr>
      <xdr:spPr>
        <a:xfrm>
          <a:off x="4378112" y="6033346"/>
          <a:ext cx="2454487" cy="367453"/>
        </a:xfrm>
        <a:prstGeom prst="wedgeRectCallout">
          <a:avLst>
            <a:gd name="adj1" fmla="val -46325"/>
            <a:gd name="adj2" fmla="val -13585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05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繰越金と通帳残高が合致するか確認する</a:t>
          </a:r>
          <a:endParaRPr lang="ja-JP" altLang="ja-JP" sz="105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1007533</xdr:colOff>
      <xdr:row>24</xdr:row>
      <xdr:rowOff>83820</xdr:rowOff>
    </xdr:from>
    <xdr:to>
      <xdr:col>3</xdr:col>
      <xdr:colOff>350520</xdr:colOff>
      <xdr:row>26</xdr:row>
      <xdr:rowOff>175260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4D7FCD88-D4BC-44C0-A7DE-1F8DF38F6769}"/>
            </a:ext>
          </a:extLst>
        </xdr:cNvPr>
        <xdr:cNvSpPr/>
      </xdr:nvSpPr>
      <xdr:spPr>
        <a:xfrm>
          <a:off x="2379133" y="4757420"/>
          <a:ext cx="968587" cy="480907"/>
        </a:xfrm>
        <a:prstGeom prst="wedgeRectCallout">
          <a:avLst>
            <a:gd name="adj1" fmla="val 168215"/>
            <a:gd name="adj2" fmla="val 6805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軽減税率</a:t>
          </a:r>
          <a:r>
            <a:rPr kumimoji="1" lang="en-US" altLang="ja-JP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</a:t>
          </a:r>
          <a:r>
            <a: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％は記入する</a:t>
          </a:r>
        </a:p>
      </xdr:txBody>
    </xdr:sp>
    <xdr:clientData/>
  </xdr:twoCellAnchor>
  <xdr:twoCellAnchor>
    <xdr:from>
      <xdr:col>16</xdr:col>
      <xdr:colOff>1424940</xdr:colOff>
      <xdr:row>13</xdr:row>
      <xdr:rowOff>60960</xdr:rowOff>
    </xdr:from>
    <xdr:to>
      <xdr:col>18</xdr:col>
      <xdr:colOff>508000</xdr:colOff>
      <xdr:row>14</xdr:row>
      <xdr:rowOff>167640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F6C87B08-4304-4700-95BC-757A033DBC4F}"/>
            </a:ext>
          </a:extLst>
        </xdr:cNvPr>
        <xdr:cNvSpPr/>
      </xdr:nvSpPr>
      <xdr:spPr>
        <a:xfrm>
          <a:off x="13329073" y="2592493"/>
          <a:ext cx="1707727" cy="301414"/>
        </a:xfrm>
        <a:prstGeom prst="wedgeRectCallout">
          <a:avLst>
            <a:gd name="adj1" fmla="val -50401"/>
            <a:gd name="adj2" fmla="val 11599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軽減税率分と分けて記入する</a:t>
          </a:r>
        </a:p>
      </xdr:txBody>
    </xdr:sp>
    <xdr:clientData/>
  </xdr:twoCellAnchor>
  <xdr:twoCellAnchor>
    <xdr:from>
      <xdr:col>7</xdr:col>
      <xdr:colOff>1447800</xdr:colOff>
      <xdr:row>7</xdr:row>
      <xdr:rowOff>22860</xdr:rowOff>
    </xdr:from>
    <xdr:to>
      <xdr:col>8</xdr:col>
      <xdr:colOff>251460</xdr:colOff>
      <xdr:row>10</xdr:row>
      <xdr:rowOff>83820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1E142855-9551-432B-880B-C78BAC8A286F}"/>
            </a:ext>
          </a:extLst>
        </xdr:cNvPr>
        <xdr:cNvSpPr/>
      </xdr:nvSpPr>
      <xdr:spPr>
        <a:xfrm>
          <a:off x="7231380" y="1363980"/>
          <a:ext cx="762000" cy="632460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集計</a:t>
          </a:r>
        </a:p>
      </xdr:txBody>
    </xdr:sp>
    <xdr:clientData/>
  </xdr:twoCellAnchor>
  <xdr:twoCellAnchor>
    <xdr:from>
      <xdr:col>17</xdr:col>
      <xdr:colOff>491066</xdr:colOff>
      <xdr:row>16</xdr:row>
      <xdr:rowOff>177799</xdr:rowOff>
    </xdr:from>
    <xdr:to>
      <xdr:col>21</xdr:col>
      <xdr:colOff>33867</xdr:colOff>
      <xdr:row>18</xdr:row>
      <xdr:rowOff>144779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C61EF1D9-C14A-4DA9-AFAC-DCBAB9B7E751}"/>
            </a:ext>
          </a:extLst>
        </xdr:cNvPr>
        <xdr:cNvSpPr/>
      </xdr:nvSpPr>
      <xdr:spPr>
        <a:xfrm>
          <a:off x="13834533" y="3293532"/>
          <a:ext cx="2015067" cy="35644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発生しなかった費目は削除する</a:t>
          </a:r>
        </a:p>
      </xdr:txBody>
    </xdr:sp>
    <xdr:clientData/>
  </xdr:twoCellAnchor>
  <xdr:twoCellAnchor>
    <xdr:from>
      <xdr:col>8</xdr:col>
      <xdr:colOff>194733</xdr:colOff>
      <xdr:row>1</xdr:row>
      <xdr:rowOff>143932</xdr:rowOff>
    </xdr:from>
    <xdr:to>
      <xdr:col>11</xdr:col>
      <xdr:colOff>118533</xdr:colOff>
      <xdr:row>6</xdr:row>
      <xdr:rowOff>93132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AD9DD9C5-90EC-4FFA-AE39-B693006F5455}"/>
            </a:ext>
          </a:extLst>
        </xdr:cNvPr>
        <xdr:cNvSpPr/>
      </xdr:nvSpPr>
      <xdr:spPr>
        <a:xfrm>
          <a:off x="7281333" y="338665"/>
          <a:ext cx="2421467" cy="92286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領収証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枚につき、一行で記入する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支払をまとめて出金欄に記入する際は、領収証はまとめて綴ること。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65240</xdr:colOff>
      <xdr:row>34</xdr:row>
      <xdr:rowOff>1</xdr:rowOff>
    </xdr:from>
    <xdr:to>
      <xdr:col>2</xdr:col>
      <xdr:colOff>660400</xdr:colOff>
      <xdr:row>37</xdr:row>
      <xdr:rowOff>33867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83F95841-D697-4176-ABA1-EA1D70C7DD61}"/>
            </a:ext>
          </a:extLst>
        </xdr:cNvPr>
        <xdr:cNvSpPr/>
      </xdr:nvSpPr>
      <xdr:spPr>
        <a:xfrm>
          <a:off x="767973" y="6620934"/>
          <a:ext cx="1357160" cy="618066"/>
        </a:xfrm>
        <a:prstGeom prst="downArrow">
          <a:avLst>
            <a:gd name="adj1" fmla="val 50000"/>
            <a:gd name="adj2" fmla="val 63421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費目集計</a:t>
          </a:r>
          <a:endParaRPr kumimoji="1" lang="en-US" altLang="ja-JP" sz="9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ja-JP" altLang="en-US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618067</xdr:colOff>
      <xdr:row>22</xdr:row>
      <xdr:rowOff>118533</xdr:rowOff>
    </xdr:from>
    <xdr:to>
      <xdr:col>11</xdr:col>
      <xdr:colOff>600239</xdr:colOff>
      <xdr:row>25</xdr:row>
      <xdr:rowOff>30052</xdr:rowOff>
    </xdr:to>
    <xdr:sp macro="" textlink="">
      <xdr:nvSpPr>
        <xdr:cNvPr id="11" name="矢印: 下 10">
          <a:extLst>
            <a:ext uri="{FF2B5EF4-FFF2-40B4-BE49-F238E27FC236}">
              <a16:creationId xmlns:a16="http://schemas.microsoft.com/office/drawing/2014/main" id="{99AD421D-B8A2-49DF-8661-7C24A8172C61}"/>
            </a:ext>
          </a:extLst>
        </xdr:cNvPr>
        <xdr:cNvSpPr/>
      </xdr:nvSpPr>
      <xdr:spPr>
        <a:xfrm>
          <a:off x="8940800" y="3623733"/>
          <a:ext cx="1319906" cy="495719"/>
        </a:xfrm>
        <a:prstGeom prst="downArrow">
          <a:avLst>
            <a:gd name="adj1" fmla="val 50000"/>
            <a:gd name="adj2" fmla="val 63421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費目集計</a:t>
          </a:r>
          <a:endParaRPr kumimoji="1" lang="en-US" altLang="ja-JP" sz="9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ja-JP" altLang="en-US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1794933</xdr:colOff>
      <xdr:row>0</xdr:row>
      <xdr:rowOff>76200</xdr:rowOff>
    </xdr:from>
    <xdr:to>
      <xdr:col>7</xdr:col>
      <xdr:colOff>211666</xdr:colOff>
      <xdr:row>4</xdr:row>
      <xdr:rowOff>93134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3FE68DB4-49F9-4BB3-A852-9ECE6086ED25}"/>
            </a:ext>
          </a:extLst>
        </xdr:cNvPr>
        <xdr:cNvSpPr/>
      </xdr:nvSpPr>
      <xdr:spPr>
        <a:xfrm>
          <a:off x="3259666" y="76200"/>
          <a:ext cx="3031067" cy="795867"/>
        </a:xfrm>
        <a:prstGeom prst="wedgeRectCallout">
          <a:avLst>
            <a:gd name="adj1" fmla="val -57731"/>
            <a:gd name="adj2" fmla="val 7041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摘要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欄は、費用に対する摘要</a:t>
          </a:r>
        </a:p>
        <a:p>
          <a:pPr algn="l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備考」欄は、支払先、人数など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適用</a:t>
          </a:r>
          <a:r>
            <a:rPr kumimoji="1" lang="en-US" altLang="ja-JP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欄に「同上」「</a:t>
          </a:r>
          <a:r>
            <a:rPr kumimoji="1" lang="en-US" altLang="ja-JP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〃</a:t>
          </a:r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」は記載しないでください</a:t>
          </a:r>
        </a:p>
      </xdr:txBody>
    </xdr:sp>
    <xdr:clientData/>
  </xdr:twoCellAnchor>
  <xdr:twoCellAnchor>
    <xdr:from>
      <xdr:col>5</xdr:col>
      <xdr:colOff>296334</xdr:colOff>
      <xdr:row>34</xdr:row>
      <xdr:rowOff>76201</xdr:rowOff>
    </xdr:from>
    <xdr:to>
      <xdr:col>8</xdr:col>
      <xdr:colOff>59267</xdr:colOff>
      <xdr:row>35</xdr:row>
      <xdr:rowOff>152399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0E8C94F2-4B48-41BB-85F7-34AC433B925F}"/>
            </a:ext>
          </a:extLst>
        </xdr:cNvPr>
        <xdr:cNvSpPr/>
      </xdr:nvSpPr>
      <xdr:spPr>
        <a:xfrm>
          <a:off x="5427134" y="6697134"/>
          <a:ext cx="2650066" cy="270932"/>
        </a:xfrm>
        <a:prstGeom prst="wedgeRectCallout">
          <a:avLst>
            <a:gd name="adj1" fmla="val -60516"/>
            <a:gd name="adj2" fmla="val -11994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05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繰越金と通帳残高が合致するか確認する</a:t>
          </a:r>
          <a:endParaRPr lang="ja-JP" altLang="ja-JP" sz="105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1185333</xdr:colOff>
      <xdr:row>26</xdr:row>
      <xdr:rowOff>135467</xdr:rowOff>
    </xdr:from>
    <xdr:to>
      <xdr:col>4</xdr:col>
      <xdr:colOff>270933</xdr:colOff>
      <xdr:row>29</xdr:row>
      <xdr:rowOff>127001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297B7C04-EEF1-419F-8AD9-64A7CB3DECC2}"/>
            </a:ext>
          </a:extLst>
        </xdr:cNvPr>
        <xdr:cNvSpPr/>
      </xdr:nvSpPr>
      <xdr:spPr>
        <a:xfrm>
          <a:off x="2650066" y="5198534"/>
          <a:ext cx="2048934" cy="575734"/>
        </a:xfrm>
        <a:prstGeom prst="wedgeRectCallout">
          <a:avLst>
            <a:gd name="adj1" fmla="val -75877"/>
            <a:gd name="adj2" fmla="val 156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宿泊委員会で購入した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次会費用、移動タクシー等は宿泊委員会で集計する</a:t>
          </a:r>
          <a:endParaRPr kumimoji="1" lang="en-US" altLang="ja-JP" sz="9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9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22</xdr:col>
      <xdr:colOff>982132</xdr:colOff>
      <xdr:row>13</xdr:row>
      <xdr:rowOff>160867</xdr:rowOff>
    </xdr:from>
    <xdr:to>
      <xdr:col>24</xdr:col>
      <xdr:colOff>135467</xdr:colOff>
      <xdr:row>16</xdr:row>
      <xdr:rowOff>101601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E868A454-3308-4707-AE2D-65F7A157DF49}"/>
            </a:ext>
          </a:extLst>
        </xdr:cNvPr>
        <xdr:cNvSpPr/>
      </xdr:nvSpPr>
      <xdr:spPr>
        <a:xfrm>
          <a:off x="19083865" y="2692400"/>
          <a:ext cx="1185335" cy="524934"/>
        </a:xfrm>
        <a:prstGeom prst="wedgeRectCallout">
          <a:avLst>
            <a:gd name="adj1" fmla="val -53377"/>
            <a:gd name="adj2" fmla="val 898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軽減税率分と分けて記入する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287867</xdr:colOff>
      <xdr:row>36</xdr:row>
      <xdr:rowOff>187113</xdr:rowOff>
    </xdr:from>
    <xdr:to>
      <xdr:col>18</xdr:col>
      <xdr:colOff>922867</xdr:colOff>
      <xdr:row>40</xdr:row>
      <xdr:rowOff>1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73861B94-0303-45E6-9D83-04E6EB78D331}"/>
            </a:ext>
          </a:extLst>
        </xdr:cNvPr>
        <xdr:cNvSpPr/>
      </xdr:nvSpPr>
      <xdr:spPr>
        <a:xfrm>
          <a:off x="13834534" y="7197513"/>
          <a:ext cx="1989666" cy="574888"/>
        </a:xfrm>
        <a:prstGeom prst="wedgeRectCallout">
          <a:avLst>
            <a:gd name="adj1" fmla="val 56312"/>
            <a:gd name="adj2" fmla="val -3601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手持ち現金は、通帳に入金する</a:t>
          </a:r>
          <a:endParaRPr kumimoji="1" lang="en-US" altLang="ja-JP" sz="9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入金ができない場合は内訳を記入する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194734</xdr:colOff>
      <xdr:row>46</xdr:row>
      <xdr:rowOff>16935</xdr:rowOff>
    </xdr:from>
    <xdr:to>
      <xdr:col>23</xdr:col>
      <xdr:colOff>186267</xdr:colOff>
      <xdr:row>52</xdr:row>
      <xdr:rowOff>25400</xdr:rowOff>
    </xdr:to>
    <xdr:sp macro="" textlink="">
      <xdr:nvSpPr>
        <xdr:cNvPr id="22" name="吹き出し: 四角形 21">
          <a:extLst>
            <a:ext uri="{FF2B5EF4-FFF2-40B4-BE49-F238E27FC236}">
              <a16:creationId xmlns:a16="http://schemas.microsoft.com/office/drawing/2014/main" id="{EE0AB250-F13A-4862-BADE-870D714EA67D}"/>
            </a:ext>
          </a:extLst>
        </xdr:cNvPr>
        <xdr:cNvSpPr/>
      </xdr:nvSpPr>
      <xdr:spPr>
        <a:xfrm>
          <a:off x="16637001" y="8957735"/>
          <a:ext cx="3310466" cy="1176865"/>
        </a:xfrm>
        <a:prstGeom prst="wedgeRectCallout">
          <a:avLst>
            <a:gd name="adj1" fmla="val -51782"/>
            <a:gd name="adj2" fmla="val -7303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委員長捺印は、データでのやり取りでも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OK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</a:t>
          </a:r>
          <a:endParaRPr kumimoji="1" lang="en-US" altLang="ja-JP" sz="10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①金銭出納帳、会計報告のデータを委員長に送付する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②送付した会計報告に委員長が押印する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③委員長押印後、</a:t>
          </a:r>
          <a:r>
            <a:rPr kumimoji="1" lang="en-US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PFD</a:t>
          </a:r>
          <a:r>
            <a:rPr kumimoji="1"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にした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会計報告を返送してもらう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③返送された会計報告に会計責任者が押印し提出する</a:t>
          </a:r>
        </a:p>
      </xdr:txBody>
    </xdr:sp>
    <xdr:clientData/>
  </xdr:twoCellAnchor>
  <xdr:twoCellAnchor>
    <xdr:from>
      <xdr:col>7</xdr:col>
      <xdr:colOff>313267</xdr:colOff>
      <xdr:row>21</xdr:row>
      <xdr:rowOff>110067</xdr:rowOff>
    </xdr:from>
    <xdr:to>
      <xdr:col>7</xdr:col>
      <xdr:colOff>1871133</xdr:colOff>
      <xdr:row>25</xdr:row>
      <xdr:rowOff>33867</xdr:rowOff>
    </xdr:to>
    <xdr:sp macro="" textlink="">
      <xdr:nvSpPr>
        <xdr:cNvPr id="24" name="吹き出し: 四角形 23">
          <a:extLst>
            <a:ext uri="{FF2B5EF4-FFF2-40B4-BE49-F238E27FC236}">
              <a16:creationId xmlns:a16="http://schemas.microsoft.com/office/drawing/2014/main" id="{7B5E7497-BB93-478F-922B-7337BCE628CE}"/>
            </a:ext>
          </a:extLst>
        </xdr:cNvPr>
        <xdr:cNvSpPr/>
      </xdr:nvSpPr>
      <xdr:spPr>
        <a:xfrm>
          <a:off x="6104467" y="4199467"/>
          <a:ext cx="1557866" cy="702733"/>
        </a:xfrm>
        <a:prstGeom prst="wedgeRectCallout">
          <a:avLst>
            <a:gd name="adj1" fmla="val 26467"/>
            <a:gd name="adj2" fmla="val -6794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協会領収証が発行可能な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OB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などからの徴収分は、会費入金として計上する</a:t>
          </a:r>
          <a:endParaRPr lang="ja-JP" altLang="ja-JP" sz="9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694267</xdr:colOff>
      <xdr:row>7</xdr:row>
      <xdr:rowOff>160867</xdr:rowOff>
    </xdr:from>
    <xdr:to>
      <xdr:col>7</xdr:col>
      <xdr:colOff>1639147</xdr:colOff>
      <xdr:row>10</xdr:row>
      <xdr:rowOff>49107</xdr:rowOff>
    </xdr:to>
    <xdr:sp macro="" textlink="">
      <xdr:nvSpPr>
        <xdr:cNvPr id="25" name="吹き出し: 四角形 24">
          <a:extLst>
            <a:ext uri="{FF2B5EF4-FFF2-40B4-BE49-F238E27FC236}">
              <a16:creationId xmlns:a16="http://schemas.microsoft.com/office/drawing/2014/main" id="{053E6953-9E0E-42DB-8F32-D558DF90CE8F}"/>
            </a:ext>
          </a:extLst>
        </xdr:cNvPr>
        <xdr:cNvSpPr/>
      </xdr:nvSpPr>
      <xdr:spPr>
        <a:xfrm>
          <a:off x="6773334" y="1524000"/>
          <a:ext cx="944880" cy="472440"/>
        </a:xfrm>
        <a:prstGeom prst="wedgeRectCallout">
          <a:avLst>
            <a:gd name="adj1" fmla="val -200157"/>
            <a:gd name="adj2" fmla="val 11574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軽減税率</a:t>
          </a:r>
          <a:r>
            <a:rPr kumimoji="1" lang="en-US" altLang="ja-JP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</a:t>
          </a:r>
          <a:r>
            <a: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％は記入する</a:t>
          </a:r>
        </a:p>
      </xdr:txBody>
    </xdr:sp>
    <xdr:clientData/>
  </xdr:twoCellAnchor>
  <xdr:twoCellAnchor>
    <xdr:from>
      <xdr:col>0</xdr:col>
      <xdr:colOff>101600</xdr:colOff>
      <xdr:row>1</xdr:row>
      <xdr:rowOff>42335</xdr:rowOff>
    </xdr:from>
    <xdr:to>
      <xdr:col>2</xdr:col>
      <xdr:colOff>431801</xdr:colOff>
      <xdr:row>2</xdr:row>
      <xdr:rowOff>160867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3CF7651E-B09C-439E-AFA5-210C51CAB677}"/>
            </a:ext>
          </a:extLst>
        </xdr:cNvPr>
        <xdr:cNvSpPr/>
      </xdr:nvSpPr>
      <xdr:spPr>
        <a:xfrm>
          <a:off x="101600" y="237068"/>
          <a:ext cx="1794934" cy="31326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正副委員会の金銭出納帳</a:t>
          </a:r>
        </a:p>
      </xdr:txBody>
    </xdr:sp>
    <xdr:clientData/>
  </xdr:twoCellAnchor>
  <xdr:twoCellAnchor>
    <xdr:from>
      <xdr:col>8</xdr:col>
      <xdr:colOff>160867</xdr:colOff>
      <xdr:row>1</xdr:row>
      <xdr:rowOff>101601</xdr:rowOff>
    </xdr:from>
    <xdr:to>
      <xdr:col>11</xdr:col>
      <xdr:colOff>423333</xdr:colOff>
      <xdr:row>3</xdr:row>
      <xdr:rowOff>59268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E5B4C7D5-1FD9-4BC8-B6CD-D42DD628B711}"/>
            </a:ext>
          </a:extLst>
        </xdr:cNvPr>
        <xdr:cNvSpPr/>
      </xdr:nvSpPr>
      <xdr:spPr>
        <a:xfrm>
          <a:off x="8178800" y="296334"/>
          <a:ext cx="1913466" cy="34713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小委員会の金銭出納帳</a:t>
          </a:r>
        </a:p>
      </xdr:txBody>
    </xdr:sp>
    <xdr:clientData/>
  </xdr:twoCellAnchor>
  <xdr:twoCellAnchor>
    <xdr:from>
      <xdr:col>15</xdr:col>
      <xdr:colOff>296333</xdr:colOff>
      <xdr:row>30</xdr:row>
      <xdr:rowOff>25397</xdr:rowOff>
    </xdr:from>
    <xdr:to>
      <xdr:col>17</xdr:col>
      <xdr:colOff>279400</xdr:colOff>
      <xdr:row>35</xdr:row>
      <xdr:rowOff>76199</xdr:rowOff>
    </xdr:to>
    <xdr:sp macro="" textlink="">
      <xdr:nvSpPr>
        <xdr:cNvPr id="30" name="吹き出し: 四角形 29">
          <a:extLst>
            <a:ext uri="{FF2B5EF4-FFF2-40B4-BE49-F238E27FC236}">
              <a16:creationId xmlns:a16="http://schemas.microsoft.com/office/drawing/2014/main" id="{5EDF0D86-8832-4F27-AC96-DADB46C3A17A}"/>
            </a:ext>
          </a:extLst>
        </xdr:cNvPr>
        <xdr:cNvSpPr/>
      </xdr:nvSpPr>
      <xdr:spPr>
        <a:xfrm>
          <a:off x="13224933" y="5867397"/>
          <a:ext cx="1456267" cy="1024469"/>
        </a:xfrm>
        <a:prstGeom prst="wedgeRectCallout">
          <a:avLst>
            <a:gd name="adj1" fmla="val 64893"/>
            <a:gd name="adj2" fmla="val 1107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0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全体（正副）で各小委員会の繰越金を預かれなかった場合、各小委員会の金額を記入する</a:t>
          </a:r>
          <a:endParaRPr lang="ja-JP" altLang="ja-JP" sz="100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135467</xdr:colOff>
      <xdr:row>3</xdr:row>
      <xdr:rowOff>42335</xdr:rowOff>
    </xdr:from>
    <xdr:to>
      <xdr:col>24</xdr:col>
      <xdr:colOff>296334</xdr:colOff>
      <xdr:row>5</xdr:row>
      <xdr:rowOff>16934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C13E80B-E28F-4BDF-8901-152FB7DCD96B}"/>
            </a:ext>
          </a:extLst>
        </xdr:cNvPr>
        <xdr:cNvSpPr/>
      </xdr:nvSpPr>
      <xdr:spPr>
        <a:xfrm>
          <a:off x="18601267" y="626535"/>
          <a:ext cx="2074334" cy="364066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発生しなかった費目は削除する</a:t>
          </a:r>
        </a:p>
      </xdr:txBody>
    </xdr:sp>
    <xdr:clientData/>
  </xdr:twoCellAnchor>
  <xdr:twoCellAnchor>
    <xdr:from>
      <xdr:col>4</xdr:col>
      <xdr:colOff>609598</xdr:colOff>
      <xdr:row>13</xdr:row>
      <xdr:rowOff>68579</xdr:rowOff>
    </xdr:from>
    <xdr:to>
      <xdr:col>7</xdr:col>
      <xdr:colOff>1845733</xdr:colOff>
      <xdr:row>16</xdr:row>
      <xdr:rowOff>127001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8BA62A6F-8439-4262-A622-89F654FA8BC0}"/>
            </a:ext>
          </a:extLst>
        </xdr:cNvPr>
        <xdr:cNvSpPr/>
      </xdr:nvSpPr>
      <xdr:spPr>
        <a:xfrm>
          <a:off x="5037665" y="2600112"/>
          <a:ext cx="2887135" cy="64262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協会から受け取った補助金・」活動費を小委員会へ支払う場合は、それぞれ補助費・活動費とする</a:t>
          </a:r>
        </a:p>
      </xdr:txBody>
    </xdr:sp>
    <xdr:clientData/>
  </xdr:twoCellAnchor>
  <xdr:twoCellAnchor>
    <xdr:from>
      <xdr:col>13</xdr:col>
      <xdr:colOff>76201</xdr:colOff>
      <xdr:row>6</xdr:row>
      <xdr:rowOff>84665</xdr:rowOff>
    </xdr:from>
    <xdr:to>
      <xdr:col>16</xdr:col>
      <xdr:colOff>787401</xdr:colOff>
      <xdr:row>9</xdr:row>
      <xdr:rowOff>135466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779791FC-A99C-4848-8E7B-2A58DEF3CA20}"/>
            </a:ext>
          </a:extLst>
        </xdr:cNvPr>
        <xdr:cNvSpPr/>
      </xdr:nvSpPr>
      <xdr:spPr>
        <a:xfrm>
          <a:off x="11971868" y="1253065"/>
          <a:ext cx="2362200" cy="63500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全体から受け取った補助金・活動費は、それぞれ補助費・活動費とする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abSelected="1" zoomScale="90" zoomScaleNormal="90" workbookViewId="0">
      <selection activeCell="H9" sqref="H9"/>
    </sheetView>
  </sheetViews>
  <sheetFormatPr defaultRowHeight="15"/>
  <cols>
    <col min="1" max="1" width="8.88671875" style="1" bestFit="1" customWidth="1"/>
    <col min="2" max="2" width="11.109375" style="1" bestFit="1" customWidth="1"/>
    <col min="3" max="3" width="23.6640625" style="1" bestFit="1" customWidth="1"/>
    <col min="4" max="5" width="10.21875" style="1" bestFit="1" customWidth="1"/>
    <col min="6" max="6" width="4.6640625" style="36" bestFit="1" customWidth="1"/>
    <col min="7" max="7" width="8.109375" style="1" bestFit="1" customWidth="1"/>
    <col min="8" max="8" width="26.33203125" style="1" bestFit="1" customWidth="1"/>
    <col min="9" max="9" width="4.21875" style="1" customWidth="1"/>
    <col min="10" max="10" width="11.77734375" style="1" bestFit="1" customWidth="1"/>
    <col min="11" max="11" width="20.44140625" style="1" bestFit="1" customWidth="1"/>
    <col min="12" max="13" width="8.77734375" style="1" bestFit="1" customWidth="1"/>
    <col min="14" max="14" width="4.77734375" style="1" bestFit="1" customWidth="1"/>
    <col min="15" max="15" width="7.21875" style="1" bestFit="1" customWidth="1"/>
    <col min="16" max="16" width="1.5546875" style="1" customWidth="1"/>
    <col min="17" max="17" width="23.5546875" style="1" bestFit="1" customWidth="1"/>
    <col min="18" max="18" width="13.77734375" style="1" bestFit="1" customWidth="1"/>
    <col min="19" max="19" width="9.77734375" style="1" customWidth="1"/>
    <col min="20" max="20" width="3.5546875" style="1" bestFit="1" customWidth="1"/>
    <col min="21" max="16384" width="8.88671875" style="1"/>
  </cols>
  <sheetData>
    <row r="1" spans="1:20" ht="15.6" thickBot="1">
      <c r="A1" s="217" t="s">
        <v>97</v>
      </c>
      <c r="B1" s="217"/>
      <c r="C1" s="217"/>
      <c r="D1" s="217"/>
      <c r="E1" s="217"/>
      <c r="F1" s="34"/>
    </row>
    <row r="2" spans="1:20">
      <c r="A2" s="216" t="s">
        <v>98</v>
      </c>
      <c r="B2" s="216"/>
      <c r="C2" s="216"/>
      <c r="D2" s="216"/>
      <c r="E2" s="216"/>
      <c r="F2" s="35"/>
      <c r="Q2" s="213" t="s">
        <v>50</v>
      </c>
      <c r="R2" s="214"/>
      <c r="S2" s="214"/>
      <c r="T2" s="215"/>
    </row>
    <row r="3" spans="1:20">
      <c r="A3" s="216" t="s">
        <v>56</v>
      </c>
      <c r="B3" s="216"/>
      <c r="C3" s="216"/>
      <c r="D3" s="216"/>
      <c r="E3" s="216"/>
      <c r="F3" s="35"/>
      <c r="Q3" s="104"/>
      <c r="R3" s="105"/>
      <c r="S3" s="106"/>
      <c r="T3" s="107"/>
    </row>
    <row r="4" spans="1:20">
      <c r="A4" s="216" t="s">
        <v>96</v>
      </c>
      <c r="B4" s="216"/>
      <c r="C4" s="216"/>
      <c r="D4" s="216"/>
      <c r="E4" s="216"/>
      <c r="F4" s="35"/>
      <c r="Q4" s="108" t="s">
        <v>11</v>
      </c>
      <c r="R4" s="109"/>
      <c r="S4" s="110" t="s">
        <v>93</v>
      </c>
      <c r="T4" s="107" t="s">
        <v>19</v>
      </c>
    </row>
    <row r="5" spans="1:20">
      <c r="A5" s="216" t="s">
        <v>55</v>
      </c>
      <c r="B5" s="216"/>
      <c r="C5" s="216"/>
      <c r="D5" s="216"/>
      <c r="E5" s="216"/>
      <c r="F5" s="35"/>
      <c r="Q5" s="104"/>
      <c r="R5" s="105"/>
      <c r="S5" s="106"/>
      <c r="T5" s="107"/>
    </row>
    <row r="6" spans="1:20">
      <c r="A6" s="216" t="s">
        <v>57</v>
      </c>
      <c r="B6" s="216"/>
      <c r="C6" s="216"/>
      <c r="D6" s="216"/>
      <c r="E6" s="216"/>
      <c r="F6" s="35"/>
      <c r="Q6" s="104" t="s">
        <v>10</v>
      </c>
      <c r="R6" s="105"/>
      <c r="S6" s="106"/>
      <c r="T6" s="107"/>
    </row>
    <row r="7" spans="1:20">
      <c r="A7" s="3"/>
      <c r="Q7" s="111" t="s">
        <v>6</v>
      </c>
      <c r="R7" s="112"/>
      <c r="S7" s="113"/>
      <c r="T7" s="114"/>
    </row>
    <row r="8" spans="1:20">
      <c r="A8" s="212" t="s">
        <v>36</v>
      </c>
      <c r="B8" s="212"/>
      <c r="C8" s="212"/>
      <c r="H8" s="22" t="s">
        <v>150</v>
      </c>
      <c r="Q8" s="111" t="s">
        <v>9</v>
      </c>
      <c r="R8" s="112"/>
      <c r="S8" s="113"/>
      <c r="T8" s="114"/>
    </row>
    <row r="9" spans="1:20">
      <c r="A9" s="8" t="s">
        <v>0</v>
      </c>
      <c r="B9" s="8" t="s">
        <v>22</v>
      </c>
      <c r="C9" s="28" t="s">
        <v>34</v>
      </c>
      <c r="D9" s="9" t="s">
        <v>1</v>
      </c>
      <c r="E9" s="9" t="s">
        <v>2</v>
      </c>
      <c r="F9" s="33">
        <v>0.08</v>
      </c>
      <c r="G9" s="9" t="s">
        <v>5</v>
      </c>
      <c r="H9" s="29" t="s">
        <v>37</v>
      </c>
      <c r="J9" s="8" t="s">
        <v>22</v>
      </c>
      <c r="K9" s="8" t="s">
        <v>34</v>
      </c>
      <c r="L9" s="9" t="s">
        <v>1</v>
      </c>
      <c r="M9" s="9" t="s">
        <v>2</v>
      </c>
      <c r="N9" s="33">
        <v>0.08</v>
      </c>
      <c r="O9" s="9" t="s">
        <v>5</v>
      </c>
      <c r="Q9" s="111" t="s">
        <v>30</v>
      </c>
      <c r="R9" s="112"/>
      <c r="S9" s="113"/>
      <c r="T9" s="114"/>
    </row>
    <row r="10" spans="1:20">
      <c r="A10" s="96">
        <v>43922</v>
      </c>
      <c r="B10" s="10" t="s">
        <v>49</v>
      </c>
      <c r="C10" s="68" t="s">
        <v>3</v>
      </c>
      <c r="D10" s="98">
        <v>1000</v>
      </c>
      <c r="E10" s="98"/>
      <c r="F10" s="99"/>
      <c r="G10" s="100">
        <v>1000</v>
      </c>
      <c r="H10" s="101"/>
      <c r="J10" s="24" t="s">
        <v>6</v>
      </c>
      <c r="K10" s="70" t="s">
        <v>38</v>
      </c>
      <c r="L10" s="71">
        <f>50*3000</f>
        <v>150000</v>
      </c>
      <c r="M10" s="71"/>
      <c r="N10" s="72"/>
      <c r="O10" s="71">
        <f>SUM(L10:L14)</f>
        <v>511000</v>
      </c>
      <c r="Q10" s="111" t="s">
        <v>60</v>
      </c>
      <c r="R10" s="112"/>
      <c r="S10" s="113"/>
      <c r="T10" s="114"/>
    </row>
    <row r="11" spans="1:20">
      <c r="A11" s="96">
        <v>43951</v>
      </c>
      <c r="B11" s="10" t="s">
        <v>6</v>
      </c>
      <c r="C11" s="68" t="s">
        <v>38</v>
      </c>
      <c r="D11" s="98">
        <f>50*3000</f>
        <v>150000</v>
      </c>
      <c r="E11" s="98"/>
      <c r="F11" s="99"/>
      <c r="G11" s="100">
        <f>G10+D11-E11</f>
        <v>151000</v>
      </c>
      <c r="H11" s="101" t="s">
        <v>39</v>
      </c>
      <c r="J11" s="24" t="s">
        <v>6</v>
      </c>
      <c r="K11" s="70" t="s">
        <v>43</v>
      </c>
      <c r="L11" s="71">
        <v>32000</v>
      </c>
      <c r="M11" s="71"/>
      <c r="N11" s="72"/>
      <c r="O11" s="71"/>
      <c r="Q11" s="115" t="s">
        <v>46</v>
      </c>
      <c r="R11" s="116"/>
      <c r="S11" s="117"/>
      <c r="T11" s="114"/>
    </row>
    <row r="12" spans="1:20">
      <c r="A12" s="96">
        <v>43951</v>
      </c>
      <c r="B12" s="10" t="s">
        <v>7</v>
      </c>
      <c r="C12" s="68" t="s">
        <v>40</v>
      </c>
      <c r="D12" s="98"/>
      <c r="E12" s="98">
        <v>150000</v>
      </c>
      <c r="F12" s="99"/>
      <c r="G12" s="100">
        <f>G11+D12-E12</f>
        <v>1000</v>
      </c>
      <c r="H12" s="101" t="s">
        <v>41</v>
      </c>
      <c r="J12" s="24" t="s">
        <v>6</v>
      </c>
      <c r="K12" s="70" t="s">
        <v>82</v>
      </c>
      <c r="L12" s="71">
        <v>88000</v>
      </c>
      <c r="M12" s="71"/>
      <c r="N12" s="72"/>
      <c r="O12" s="71"/>
      <c r="Q12" s="118" t="s">
        <v>14</v>
      </c>
      <c r="R12" s="105"/>
      <c r="S12" s="119">
        <f>SUM(R7:R11)</f>
        <v>0</v>
      </c>
      <c r="T12" s="107" t="s">
        <v>19</v>
      </c>
    </row>
    <row r="13" spans="1:20">
      <c r="A13" s="96">
        <v>43992</v>
      </c>
      <c r="B13" s="10" t="s">
        <v>60</v>
      </c>
      <c r="C13" s="68" t="s">
        <v>42</v>
      </c>
      <c r="D13" s="98">
        <v>150000</v>
      </c>
      <c r="E13" s="98"/>
      <c r="F13" s="99"/>
      <c r="G13" s="100">
        <f>G12+D13-E13</f>
        <v>151000</v>
      </c>
      <c r="H13" s="101"/>
      <c r="J13" s="24" t="s">
        <v>6</v>
      </c>
      <c r="K13" s="70" t="s">
        <v>40</v>
      </c>
      <c r="L13" s="71">
        <v>25000</v>
      </c>
      <c r="M13" s="71"/>
      <c r="N13" s="72"/>
      <c r="O13" s="71"/>
      <c r="Q13" s="104"/>
      <c r="R13" s="105"/>
      <c r="S13" s="106"/>
      <c r="T13" s="107"/>
    </row>
    <row r="14" spans="1:20">
      <c r="A14" s="97">
        <v>44037</v>
      </c>
      <c r="B14" s="16" t="s">
        <v>6</v>
      </c>
      <c r="C14" s="69" t="s">
        <v>43</v>
      </c>
      <c r="D14" s="98">
        <v>32000</v>
      </c>
      <c r="E14" s="98"/>
      <c r="F14" s="102"/>
      <c r="G14" s="100">
        <f t="shared" ref="G14:G30" si="0">G13+D14-E14</f>
        <v>183000</v>
      </c>
      <c r="H14" s="101" t="s">
        <v>44</v>
      </c>
      <c r="J14" s="24" t="s">
        <v>6</v>
      </c>
      <c r="K14" s="70" t="s">
        <v>86</v>
      </c>
      <c r="L14" s="71">
        <v>216000</v>
      </c>
      <c r="M14" s="71"/>
      <c r="N14" s="72"/>
      <c r="O14" s="71"/>
      <c r="Q14" s="111" t="s">
        <v>12</v>
      </c>
      <c r="R14" s="120"/>
      <c r="S14" s="106"/>
      <c r="T14" s="107"/>
    </row>
    <row r="15" spans="1:20">
      <c r="A15" s="97">
        <v>44037</v>
      </c>
      <c r="B15" s="16" t="s">
        <v>7</v>
      </c>
      <c r="C15" s="69" t="s">
        <v>45</v>
      </c>
      <c r="D15" s="98"/>
      <c r="E15" s="98">
        <v>28000</v>
      </c>
      <c r="F15" s="102"/>
      <c r="G15" s="100">
        <f t="shared" si="0"/>
        <v>155000</v>
      </c>
      <c r="H15" s="101" t="s">
        <v>41</v>
      </c>
      <c r="J15" s="10" t="s">
        <v>60</v>
      </c>
      <c r="K15" s="73" t="s">
        <v>42</v>
      </c>
      <c r="L15" s="74">
        <v>150000</v>
      </c>
      <c r="M15" s="74"/>
      <c r="N15" s="75"/>
      <c r="O15" s="74"/>
      <c r="Q15" s="111" t="s">
        <v>7</v>
      </c>
      <c r="R15" s="112"/>
      <c r="S15" s="121"/>
      <c r="T15" s="114"/>
    </row>
    <row r="16" spans="1:20">
      <c r="A16" s="96">
        <v>44043</v>
      </c>
      <c r="B16" s="10" t="s">
        <v>46</v>
      </c>
      <c r="C16" s="68" t="s">
        <v>80</v>
      </c>
      <c r="D16" s="98">
        <v>80000</v>
      </c>
      <c r="E16" s="98"/>
      <c r="F16" s="99"/>
      <c r="G16" s="100">
        <f t="shared" si="0"/>
        <v>235000</v>
      </c>
      <c r="H16" s="101"/>
      <c r="J16" s="25" t="s">
        <v>46</v>
      </c>
      <c r="K16" s="76" t="s">
        <v>80</v>
      </c>
      <c r="L16" s="77">
        <v>80000</v>
      </c>
      <c r="M16" s="77"/>
      <c r="N16" s="78"/>
      <c r="O16" s="77">
        <f>SUM(L16:L17)</f>
        <v>110000</v>
      </c>
      <c r="Q16" s="111" t="s">
        <v>31</v>
      </c>
      <c r="R16" s="112"/>
      <c r="S16" s="113"/>
      <c r="T16" s="114"/>
    </row>
    <row r="17" spans="1:21">
      <c r="A17" s="97">
        <v>44074</v>
      </c>
      <c r="B17" s="16" t="s">
        <v>46</v>
      </c>
      <c r="C17" s="68" t="s">
        <v>81</v>
      </c>
      <c r="D17" s="98">
        <v>30000</v>
      </c>
      <c r="E17" s="98"/>
      <c r="F17" s="102"/>
      <c r="G17" s="100">
        <f t="shared" si="0"/>
        <v>265000</v>
      </c>
      <c r="H17" s="101"/>
      <c r="J17" s="25" t="s">
        <v>46</v>
      </c>
      <c r="K17" s="76" t="s">
        <v>81</v>
      </c>
      <c r="L17" s="77">
        <v>30000</v>
      </c>
      <c r="M17" s="77"/>
      <c r="N17" s="78"/>
      <c r="O17" s="77"/>
      <c r="Q17" s="111" t="s">
        <v>32</v>
      </c>
      <c r="R17" s="112"/>
      <c r="S17" s="113"/>
      <c r="T17" s="114"/>
    </row>
    <row r="18" spans="1:21">
      <c r="A18" s="97">
        <v>44099</v>
      </c>
      <c r="B18" s="16" t="s">
        <v>122</v>
      </c>
      <c r="C18" s="68" t="s">
        <v>123</v>
      </c>
      <c r="D18" s="98"/>
      <c r="E18" s="98">
        <v>3000</v>
      </c>
      <c r="F18" s="102"/>
      <c r="G18" s="100">
        <f t="shared" si="0"/>
        <v>262000</v>
      </c>
      <c r="H18" s="101"/>
      <c r="J18" s="44" t="s">
        <v>61</v>
      </c>
      <c r="K18" s="79"/>
      <c r="L18" s="80">
        <v>2</v>
      </c>
      <c r="M18" s="80"/>
      <c r="N18" s="81"/>
      <c r="O18" s="80"/>
      <c r="Q18" s="111" t="s">
        <v>47</v>
      </c>
      <c r="R18" s="112"/>
      <c r="S18" s="113"/>
      <c r="T18" s="114"/>
    </row>
    <row r="19" spans="1:21">
      <c r="A19" s="97">
        <v>44099</v>
      </c>
      <c r="B19" s="16" t="s">
        <v>6</v>
      </c>
      <c r="C19" s="69" t="s">
        <v>82</v>
      </c>
      <c r="D19" s="98">
        <v>88000</v>
      </c>
      <c r="E19" s="98"/>
      <c r="F19" s="102"/>
      <c r="G19" s="100">
        <f t="shared" si="0"/>
        <v>350000</v>
      </c>
      <c r="H19" s="103" t="s">
        <v>144</v>
      </c>
      <c r="J19" s="10" t="s">
        <v>49</v>
      </c>
      <c r="K19" s="73" t="s">
        <v>3</v>
      </c>
      <c r="L19" s="211" t="s">
        <v>148</v>
      </c>
      <c r="M19" s="74"/>
      <c r="N19" s="75"/>
      <c r="O19" s="74"/>
      <c r="Q19" s="111" t="s">
        <v>8</v>
      </c>
      <c r="R19" s="112"/>
      <c r="S19" s="113"/>
      <c r="T19" s="114"/>
    </row>
    <row r="20" spans="1:21">
      <c r="A20" s="97">
        <v>44099</v>
      </c>
      <c r="B20" s="16" t="s">
        <v>7</v>
      </c>
      <c r="C20" s="69" t="s">
        <v>83</v>
      </c>
      <c r="D20" s="98"/>
      <c r="E20" s="98">
        <v>91500</v>
      </c>
      <c r="F20" s="102"/>
      <c r="G20" s="100">
        <f t="shared" si="0"/>
        <v>258500</v>
      </c>
      <c r="H20" s="103" t="s">
        <v>41</v>
      </c>
      <c r="J20" s="10" t="s">
        <v>49</v>
      </c>
      <c r="K20" s="73" t="s">
        <v>49</v>
      </c>
      <c r="L20" s="74"/>
      <c r="M20" s="211" t="s">
        <v>147</v>
      </c>
      <c r="N20" s="75"/>
      <c r="O20" s="74"/>
      <c r="Q20" s="111" t="s">
        <v>33</v>
      </c>
      <c r="R20" s="112"/>
      <c r="S20" s="113"/>
      <c r="T20" s="114"/>
    </row>
    <row r="21" spans="1:21">
      <c r="A21" s="97">
        <v>44145</v>
      </c>
      <c r="B21" s="16" t="s">
        <v>47</v>
      </c>
      <c r="C21" s="69" t="s">
        <v>48</v>
      </c>
      <c r="D21" s="98"/>
      <c r="E21" s="98">
        <v>5000</v>
      </c>
      <c r="F21" s="102"/>
      <c r="G21" s="100">
        <f t="shared" si="0"/>
        <v>253500</v>
      </c>
      <c r="H21" s="103"/>
      <c r="J21" s="26" t="s">
        <v>7</v>
      </c>
      <c r="K21" s="82" t="s">
        <v>40</v>
      </c>
      <c r="L21" s="83"/>
      <c r="M21" s="83">
        <v>150000</v>
      </c>
      <c r="N21" s="84"/>
      <c r="O21" s="83">
        <f>SUM(M21:M24)</f>
        <v>444500</v>
      </c>
      <c r="P21" s="18"/>
      <c r="Q21" s="111" t="s">
        <v>52</v>
      </c>
      <c r="R21" s="112"/>
      <c r="S21" s="113"/>
      <c r="T21" s="114"/>
      <c r="U21" s="18"/>
    </row>
    <row r="22" spans="1:21" s="18" customFormat="1">
      <c r="A22" s="96">
        <v>44180</v>
      </c>
      <c r="B22" s="10" t="s">
        <v>6</v>
      </c>
      <c r="C22" s="69" t="s">
        <v>40</v>
      </c>
      <c r="D22" s="98">
        <v>25000</v>
      </c>
      <c r="E22" s="98"/>
      <c r="F22" s="102"/>
      <c r="G22" s="100">
        <f t="shared" si="0"/>
        <v>278500</v>
      </c>
      <c r="H22" s="101" t="s">
        <v>84</v>
      </c>
      <c r="I22" s="1"/>
      <c r="J22" s="26" t="s">
        <v>7</v>
      </c>
      <c r="K22" s="82" t="s">
        <v>45</v>
      </c>
      <c r="L22" s="83"/>
      <c r="M22" s="83">
        <v>28000</v>
      </c>
      <c r="N22" s="84"/>
      <c r="O22" s="83"/>
      <c r="Q22" s="111" t="s">
        <v>149</v>
      </c>
      <c r="R22" s="112"/>
      <c r="S22" s="113"/>
      <c r="T22" s="114"/>
    </row>
    <row r="23" spans="1:21" s="18" customFormat="1">
      <c r="A23" s="96">
        <v>44180</v>
      </c>
      <c r="B23" s="10" t="s">
        <v>7</v>
      </c>
      <c r="C23" s="69" t="s">
        <v>85</v>
      </c>
      <c r="D23" s="98"/>
      <c r="E23" s="98">
        <v>175000</v>
      </c>
      <c r="F23" s="102"/>
      <c r="G23" s="100">
        <f t="shared" si="0"/>
        <v>103500</v>
      </c>
      <c r="H23" s="101" t="s">
        <v>41</v>
      </c>
      <c r="J23" s="26" t="s">
        <v>7</v>
      </c>
      <c r="K23" s="82" t="s">
        <v>83</v>
      </c>
      <c r="L23" s="83"/>
      <c r="M23" s="83">
        <v>91500</v>
      </c>
      <c r="N23" s="84"/>
      <c r="O23" s="83"/>
      <c r="Q23" s="115"/>
      <c r="R23" s="116"/>
      <c r="S23" s="117"/>
      <c r="T23" s="114"/>
    </row>
    <row r="24" spans="1:21" s="18" customFormat="1">
      <c r="A24" s="96">
        <v>44240</v>
      </c>
      <c r="B24" s="10" t="s">
        <v>6</v>
      </c>
      <c r="C24" s="68" t="s">
        <v>86</v>
      </c>
      <c r="D24" s="98">
        <v>216000</v>
      </c>
      <c r="E24" s="98"/>
      <c r="F24" s="99"/>
      <c r="G24" s="100">
        <f t="shared" si="0"/>
        <v>319500</v>
      </c>
      <c r="H24" s="101" t="s">
        <v>87</v>
      </c>
      <c r="J24" s="26" t="s">
        <v>7</v>
      </c>
      <c r="K24" s="82" t="s">
        <v>85</v>
      </c>
      <c r="L24" s="83"/>
      <c r="M24" s="83">
        <v>175000</v>
      </c>
      <c r="N24" s="84"/>
      <c r="O24" s="83"/>
      <c r="P24" s="1"/>
      <c r="Q24" s="111"/>
      <c r="R24" s="122" t="s">
        <v>20</v>
      </c>
      <c r="S24" s="123">
        <f>SUM(R15:R23)</f>
        <v>0</v>
      </c>
      <c r="T24" s="107" t="s">
        <v>19</v>
      </c>
      <c r="U24" s="1"/>
    </row>
    <row r="25" spans="1:21">
      <c r="A25" s="96">
        <v>44240</v>
      </c>
      <c r="B25" s="10" t="s">
        <v>31</v>
      </c>
      <c r="C25" s="68" t="s">
        <v>89</v>
      </c>
      <c r="D25" s="98"/>
      <c r="E25" s="98">
        <v>144000</v>
      </c>
      <c r="F25" s="99"/>
      <c r="G25" s="100">
        <f t="shared" si="0"/>
        <v>175500</v>
      </c>
      <c r="H25" s="101" t="s">
        <v>91</v>
      </c>
      <c r="I25" s="18"/>
      <c r="J25" s="16" t="s">
        <v>47</v>
      </c>
      <c r="K25" s="85" t="s">
        <v>48</v>
      </c>
      <c r="L25" s="86"/>
      <c r="M25" s="86">
        <v>5000</v>
      </c>
      <c r="N25" s="87"/>
      <c r="O25" s="74"/>
      <c r="Q25" s="104"/>
      <c r="R25" s="105"/>
      <c r="S25" s="106"/>
      <c r="T25" s="107"/>
    </row>
    <row r="26" spans="1:21" ht="15.6" thickBot="1">
      <c r="A26" s="96">
        <v>44240</v>
      </c>
      <c r="B26" s="10" t="s">
        <v>31</v>
      </c>
      <c r="C26" s="68" t="s">
        <v>7</v>
      </c>
      <c r="D26" s="98"/>
      <c r="E26" s="98">
        <v>108000</v>
      </c>
      <c r="F26" s="99"/>
      <c r="G26" s="100">
        <f t="shared" si="0"/>
        <v>67500</v>
      </c>
      <c r="H26" s="101" t="s">
        <v>41</v>
      </c>
      <c r="I26" s="18"/>
      <c r="J26" s="27" t="s">
        <v>31</v>
      </c>
      <c r="K26" s="88" t="s">
        <v>89</v>
      </c>
      <c r="L26" s="89"/>
      <c r="M26" s="89">
        <v>144000</v>
      </c>
      <c r="N26" s="90"/>
      <c r="O26" s="89">
        <f>SUM(M26:M28)</f>
        <v>257400</v>
      </c>
      <c r="Q26" s="124" t="s">
        <v>13</v>
      </c>
      <c r="R26" s="125" t="s">
        <v>4</v>
      </c>
      <c r="S26" s="126" t="s">
        <v>93</v>
      </c>
      <c r="T26" s="107" t="s">
        <v>19</v>
      </c>
    </row>
    <row r="27" spans="1:21" ht="15.6" thickTop="1">
      <c r="A27" s="96">
        <v>44240</v>
      </c>
      <c r="B27" s="10" t="s">
        <v>31</v>
      </c>
      <c r="C27" s="68" t="s">
        <v>88</v>
      </c>
      <c r="D27" s="98"/>
      <c r="E27" s="98">
        <v>5400</v>
      </c>
      <c r="F27" s="99"/>
      <c r="G27" s="100">
        <f t="shared" si="0"/>
        <v>62100</v>
      </c>
      <c r="H27" s="101" t="s">
        <v>92</v>
      </c>
      <c r="I27" s="18"/>
      <c r="J27" s="27" t="s">
        <v>31</v>
      </c>
      <c r="K27" s="88" t="s">
        <v>7</v>
      </c>
      <c r="L27" s="89"/>
      <c r="M27" s="89">
        <v>108000</v>
      </c>
      <c r="N27" s="90"/>
      <c r="O27" s="89"/>
      <c r="Q27" s="127"/>
      <c r="R27" s="128"/>
      <c r="S27" s="120"/>
      <c r="T27" s="107"/>
    </row>
    <row r="28" spans="1:21" ht="15.6" thickBot="1">
      <c r="A28" s="96">
        <v>44240</v>
      </c>
      <c r="B28" s="16" t="s">
        <v>31</v>
      </c>
      <c r="C28" s="69" t="s">
        <v>100</v>
      </c>
      <c r="D28" s="98"/>
      <c r="E28" s="98">
        <v>3250</v>
      </c>
      <c r="F28" s="102">
        <v>8</v>
      </c>
      <c r="G28" s="100">
        <f t="shared" si="0"/>
        <v>58850</v>
      </c>
      <c r="H28" s="101" t="s">
        <v>99</v>
      </c>
      <c r="I28" s="18"/>
      <c r="J28" s="27" t="s">
        <v>31</v>
      </c>
      <c r="K28" s="88" t="s">
        <v>88</v>
      </c>
      <c r="L28" s="89"/>
      <c r="M28" s="89">
        <v>5400</v>
      </c>
      <c r="N28" s="90"/>
      <c r="O28" s="89"/>
      <c r="Q28" s="127" t="s">
        <v>94</v>
      </c>
      <c r="R28" s="129" t="s">
        <v>146</v>
      </c>
      <c r="S28" s="130"/>
      <c r="T28" s="107" t="s">
        <v>19</v>
      </c>
    </row>
    <row r="29" spans="1:21" ht="16.2" thickTop="1" thickBot="1">
      <c r="A29" s="96">
        <v>44250</v>
      </c>
      <c r="B29" s="10" t="s">
        <v>61</v>
      </c>
      <c r="C29" s="68"/>
      <c r="D29" s="98">
        <v>2</v>
      </c>
      <c r="E29" s="98"/>
      <c r="F29" s="99"/>
      <c r="G29" s="100">
        <f t="shared" si="0"/>
        <v>58852</v>
      </c>
      <c r="H29" s="101"/>
      <c r="J29" s="38" t="s">
        <v>31</v>
      </c>
      <c r="K29" s="91" t="s">
        <v>100</v>
      </c>
      <c r="L29" s="92"/>
      <c r="M29" s="92">
        <v>3250</v>
      </c>
      <c r="N29" s="93">
        <v>8</v>
      </c>
      <c r="O29" s="92"/>
      <c r="Q29" s="127"/>
      <c r="R29" s="131" t="s">
        <v>95</v>
      </c>
      <c r="S29" s="132"/>
      <c r="T29" s="107" t="s">
        <v>19</v>
      </c>
    </row>
    <row r="30" spans="1:21" ht="15.6" thickTop="1">
      <c r="A30" s="96">
        <v>39903</v>
      </c>
      <c r="B30" s="10" t="s">
        <v>49</v>
      </c>
      <c r="C30" s="68" t="s">
        <v>49</v>
      </c>
      <c r="D30" s="100"/>
      <c r="E30" s="11">
        <v>58852</v>
      </c>
      <c r="F30" s="99"/>
      <c r="G30" s="100">
        <f t="shared" si="0"/>
        <v>0</v>
      </c>
      <c r="H30" s="101" t="s">
        <v>53</v>
      </c>
      <c r="J30" s="16" t="s">
        <v>122</v>
      </c>
      <c r="K30" s="73" t="s">
        <v>123</v>
      </c>
      <c r="L30" s="86"/>
      <c r="M30" s="86">
        <v>3000</v>
      </c>
      <c r="N30" s="87"/>
      <c r="O30" s="74"/>
      <c r="Q30" s="104"/>
      <c r="R30" s="105"/>
      <c r="S30" s="106"/>
      <c r="T30" s="107"/>
    </row>
    <row r="31" spans="1:21">
      <c r="A31" s="19"/>
      <c r="B31" s="19"/>
      <c r="C31" s="20" t="s">
        <v>4</v>
      </c>
      <c r="D31" s="21">
        <f>SUM(D10:D30)</f>
        <v>772002</v>
      </c>
      <c r="E31" s="21">
        <f>SUM(E10:E30)</f>
        <v>772002</v>
      </c>
      <c r="F31" s="37"/>
      <c r="G31" s="21"/>
      <c r="H31" s="22"/>
      <c r="J31" s="19"/>
      <c r="K31" s="94" t="s">
        <v>4</v>
      </c>
      <c r="L31" s="95">
        <f>SUM(L10:L30)+1000</f>
        <v>772002</v>
      </c>
      <c r="M31" s="95">
        <f>SUM(M10:M30)+58852</f>
        <v>772002</v>
      </c>
      <c r="N31" s="37"/>
      <c r="O31" s="21"/>
      <c r="Q31" s="104"/>
      <c r="R31" s="105"/>
      <c r="S31" s="106"/>
      <c r="T31" s="107"/>
    </row>
    <row r="32" spans="1:21">
      <c r="Q32" s="104" t="s">
        <v>15</v>
      </c>
      <c r="R32" s="105"/>
      <c r="S32" s="106"/>
      <c r="T32" s="107"/>
    </row>
    <row r="33" spans="1:20">
      <c r="A33" s="2"/>
      <c r="Q33" s="133" t="s">
        <v>51</v>
      </c>
      <c r="R33" s="105"/>
      <c r="S33" s="106"/>
      <c r="T33" s="107"/>
    </row>
    <row r="34" spans="1:20">
      <c r="Q34" s="104" t="s">
        <v>16</v>
      </c>
      <c r="R34" s="105" t="s">
        <v>18</v>
      </c>
      <c r="S34" s="106"/>
      <c r="T34" s="107"/>
    </row>
    <row r="35" spans="1:20" ht="15.6" thickBot="1">
      <c r="F35" s="1"/>
      <c r="Q35" s="134" t="s">
        <v>17</v>
      </c>
      <c r="R35" s="135" t="s">
        <v>18</v>
      </c>
      <c r="S35" s="136"/>
      <c r="T35" s="137"/>
    </row>
    <row r="36" spans="1:20">
      <c r="F36" s="1"/>
    </row>
    <row r="37" spans="1:20">
      <c r="F37" s="1"/>
    </row>
    <row r="38" spans="1:20">
      <c r="F38" s="1"/>
    </row>
    <row r="39" spans="1:20">
      <c r="F39" s="1"/>
    </row>
    <row r="40" spans="1:20">
      <c r="F40" s="1"/>
    </row>
    <row r="41" spans="1:20">
      <c r="F41" s="1"/>
    </row>
    <row r="42" spans="1:20" ht="15" customHeight="1">
      <c r="F42" s="1"/>
    </row>
    <row r="43" spans="1:20">
      <c r="F43" s="1"/>
    </row>
    <row r="44" spans="1:20">
      <c r="F44" s="1"/>
    </row>
    <row r="45" spans="1:20">
      <c r="F45" s="1"/>
    </row>
    <row r="46" spans="1:20">
      <c r="F46" s="1"/>
    </row>
    <row r="47" spans="1:20">
      <c r="F47" s="1"/>
    </row>
    <row r="48" spans="1:20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2:6">
      <c r="F65" s="1"/>
    </row>
    <row r="66" spans="2:6">
      <c r="F66" s="1"/>
    </row>
    <row r="67" spans="2:6">
      <c r="F67" s="1"/>
    </row>
    <row r="68" spans="2:6">
      <c r="F68" s="1"/>
    </row>
    <row r="69" spans="2:6">
      <c r="F69" s="1"/>
    </row>
    <row r="70" spans="2:6">
      <c r="F70" s="1"/>
    </row>
    <row r="71" spans="2:6">
      <c r="B71" s="12"/>
      <c r="F71" s="1"/>
    </row>
    <row r="72" spans="2:6">
      <c r="B72" s="13"/>
      <c r="F72" s="1"/>
    </row>
    <row r="73" spans="2:6">
      <c r="B73" s="13"/>
      <c r="F73" s="1"/>
    </row>
    <row r="74" spans="2:6">
      <c r="B74" s="13"/>
      <c r="F74" s="1"/>
    </row>
    <row r="75" spans="2:6">
      <c r="F75" s="1"/>
    </row>
    <row r="76" spans="2:6">
      <c r="F76" s="1"/>
    </row>
    <row r="77" spans="2:6">
      <c r="F77" s="1"/>
    </row>
    <row r="78" spans="2:6">
      <c r="F78" s="1"/>
    </row>
    <row r="79" spans="2:6">
      <c r="F79" s="1"/>
    </row>
    <row r="80" spans="2:6">
      <c r="F80" s="1"/>
    </row>
  </sheetData>
  <sortState xmlns:xlrd2="http://schemas.microsoft.com/office/spreadsheetml/2017/richdata2" ref="A40:H60">
    <sortCondition ref="B38"/>
  </sortState>
  <mergeCells count="8">
    <mergeCell ref="A8:C8"/>
    <mergeCell ref="Q2:T2"/>
    <mergeCell ref="A6:E6"/>
    <mergeCell ref="A1:E1"/>
    <mergeCell ref="A2:E2"/>
    <mergeCell ref="A3:E3"/>
    <mergeCell ref="A4:E4"/>
    <mergeCell ref="A5:E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A93"/>
  <sheetViews>
    <sheetView zoomScale="90" zoomScaleNormal="90" workbookViewId="0">
      <selection activeCell="H12" sqref="H12"/>
    </sheetView>
  </sheetViews>
  <sheetFormatPr defaultRowHeight="15"/>
  <cols>
    <col min="1" max="1" width="10.21875" style="1" bestFit="1" customWidth="1"/>
    <col min="2" max="2" width="11.109375" style="1" bestFit="1" customWidth="1"/>
    <col min="3" max="3" width="33" style="1" bestFit="1" customWidth="1"/>
    <col min="4" max="5" width="10.21875" style="1" bestFit="1" customWidth="1"/>
    <col min="6" max="6" width="4.77734375" style="36" bestFit="1" customWidth="1"/>
    <col min="7" max="7" width="9" style="1" bestFit="1" customWidth="1"/>
    <col min="8" max="8" width="28.21875" style="1" bestFit="1" customWidth="1"/>
    <col min="9" max="9" width="2.77734375" style="18" customWidth="1"/>
    <col min="10" max="10" width="9.44140625" style="18" customWidth="1"/>
    <col min="11" max="11" width="11.77734375" style="18" bestFit="1" customWidth="1"/>
    <col min="12" max="12" width="22.21875" style="18" bestFit="1" customWidth="1"/>
    <col min="13" max="14" width="10.21875" style="18" bestFit="1" customWidth="1"/>
    <col min="15" max="15" width="4.77734375" style="18" bestFit="1" customWidth="1"/>
    <col min="16" max="16" width="9" style="18" bestFit="1" customWidth="1"/>
    <col min="17" max="17" width="12.44140625" style="18" customWidth="1"/>
    <col min="18" max="18" width="7.21875" style="1" customWidth="1"/>
    <col min="19" max="19" width="17.109375" style="1" customWidth="1"/>
    <col min="20" max="20" width="15.33203125" style="1" bestFit="1" customWidth="1"/>
    <col min="21" max="21" width="10.77734375" style="1" bestFit="1" customWidth="1"/>
    <col min="22" max="22" width="3.44140625" style="1" bestFit="1" customWidth="1"/>
    <col min="23" max="23" width="18.88671875" style="1" customWidth="1"/>
    <col min="24" max="24" width="10.77734375" style="1" bestFit="1" customWidth="1"/>
    <col min="25" max="25" width="3.21875" style="1" customWidth="1"/>
    <col min="26" max="16384" width="8.88671875" style="1"/>
  </cols>
  <sheetData>
    <row r="4" spans="1:25" ht="15.6" thickBot="1">
      <c r="A4" s="3"/>
    </row>
    <row r="5" spans="1:25">
      <c r="A5" s="138" t="s">
        <v>36</v>
      </c>
      <c r="B5" s="4"/>
      <c r="H5" s="22" t="s">
        <v>90</v>
      </c>
      <c r="J5" s="138" t="s">
        <v>111</v>
      </c>
      <c r="K5" s="19"/>
      <c r="L5" s="22"/>
      <c r="M5" s="22"/>
      <c r="N5" s="22"/>
      <c r="O5" s="139"/>
      <c r="P5" s="203" t="s">
        <v>90</v>
      </c>
      <c r="Q5" s="203"/>
      <c r="S5" s="168" t="s">
        <v>50</v>
      </c>
      <c r="T5" s="169"/>
      <c r="U5" s="170"/>
      <c r="V5" s="170"/>
      <c r="W5" s="170"/>
      <c r="X5" s="170"/>
      <c r="Y5" s="171"/>
    </row>
    <row r="6" spans="1:25">
      <c r="A6" s="8" t="s">
        <v>0</v>
      </c>
      <c r="B6" s="8" t="s">
        <v>22</v>
      </c>
      <c r="C6" s="28" t="s">
        <v>34</v>
      </c>
      <c r="D6" s="9" t="s">
        <v>1</v>
      </c>
      <c r="E6" s="9" t="s">
        <v>2</v>
      </c>
      <c r="F6" s="33">
        <v>0.08</v>
      </c>
      <c r="G6" s="9" t="s">
        <v>5</v>
      </c>
      <c r="H6" s="29" t="s">
        <v>37</v>
      </c>
      <c r="I6" s="42"/>
      <c r="J6" s="8" t="s">
        <v>0</v>
      </c>
      <c r="K6" s="8" t="s">
        <v>22</v>
      </c>
      <c r="L6" s="28" t="s">
        <v>34</v>
      </c>
      <c r="M6" s="9" t="s">
        <v>1</v>
      </c>
      <c r="N6" s="9" t="s">
        <v>2</v>
      </c>
      <c r="O6" s="33">
        <v>0.08</v>
      </c>
      <c r="P6" s="9" t="s">
        <v>5</v>
      </c>
      <c r="Q6" s="29" t="s">
        <v>37</v>
      </c>
      <c r="S6" s="172"/>
      <c r="T6" s="173"/>
      <c r="U6" s="174"/>
      <c r="V6" s="174"/>
      <c r="W6" s="174"/>
      <c r="X6" s="174"/>
      <c r="Y6" s="175"/>
    </row>
    <row r="7" spans="1:25">
      <c r="A7" s="96">
        <v>43922</v>
      </c>
      <c r="B7" s="10" t="s">
        <v>49</v>
      </c>
      <c r="C7" s="68" t="s">
        <v>3</v>
      </c>
      <c r="D7" s="100">
        <v>1000</v>
      </c>
      <c r="E7" s="100"/>
      <c r="F7" s="99"/>
      <c r="G7" s="100">
        <v>1000</v>
      </c>
      <c r="H7" s="101"/>
      <c r="I7" s="41"/>
      <c r="J7" s="96">
        <v>43922</v>
      </c>
      <c r="K7" s="10" t="s">
        <v>49</v>
      </c>
      <c r="L7" s="68" t="s">
        <v>3</v>
      </c>
      <c r="M7" s="100"/>
      <c r="N7" s="100"/>
      <c r="O7" s="99"/>
      <c r="P7" s="100"/>
      <c r="Q7" s="145"/>
      <c r="S7" s="176" t="s">
        <v>11</v>
      </c>
      <c r="T7" s="177"/>
      <c r="U7" s="178">
        <v>1000</v>
      </c>
      <c r="V7" s="174" t="s">
        <v>19</v>
      </c>
      <c r="W7" s="174"/>
      <c r="X7" s="174"/>
      <c r="Y7" s="175"/>
    </row>
    <row r="8" spans="1:25">
      <c r="A8" s="96">
        <v>43951</v>
      </c>
      <c r="B8" s="10" t="s">
        <v>6</v>
      </c>
      <c r="C8" s="68" t="s">
        <v>38</v>
      </c>
      <c r="D8" s="100">
        <f>50*3000</f>
        <v>150000</v>
      </c>
      <c r="E8" s="100"/>
      <c r="F8" s="99"/>
      <c r="G8" s="100">
        <f>G7+D8-E8</f>
        <v>151000</v>
      </c>
      <c r="H8" s="101" t="s">
        <v>39</v>
      </c>
      <c r="I8" s="41"/>
      <c r="J8" s="96">
        <v>43997</v>
      </c>
      <c r="K8" s="204" t="s">
        <v>101</v>
      </c>
      <c r="L8" s="205" t="s">
        <v>102</v>
      </c>
      <c r="M8" s="206">
        <v>20000</v>
      </c>
      <c r="N8" s="140"/>
      <c r="O8" s="99"/>
      <c r="P8" s="100">
        <f>P7+M8-N8</f>
        <v>20000</v>
      </c>
      <c r="Q8" s="145"/>
      <c r="S8" s="172"/>
      <c r="T8" s="173"/>
      <c r="U8" s="174"/>
      <c r="V8" s="174"/>
      <c r="W8" s="174"/>
      <c r="X8" s="174"/>
      <c r="Y8" s="175"/>
    </row>
    <row r="9" spans="1:25">
      <c r="A9" s="96">
        <v>43951</v>
      </c>
      <c r="B9" s="10" t="s">
        <v>7</v>
      </c>
      <c r="C9" s="68" t="s">
        <v>40</v>
      </c>
      <c r="D9" s="100"/>
      <c r="E9" s="100">
        <v>150000</v>
      </c>
      <c r="F9" s="99"/>
      <c r="G9" s="100">
        <f t="shared" ref="G9:G34" si="0">G8+D9-E9</f>
        <v>1000</v>
      </c>
      <c r="H9" s="101" t="s">
        <v>41</v>
      </c>
      <c r="I9" s="41"/>
      <c r="J9" s="97">
        <v>44012</v>
      </c>
      <c r="K9" s="16" t="s">
        <v>6</v>
      </c>
      <c r="L9" s="69" t="s">
        <v>6</v>
      </c>
      <c r="M9" s="98">
        <v>20000</v>
      </c>
      <c r="N9" s="98"/>
      <c r="O9" s="102"/>
      <c r="P9" s="100">
        <f t="shared" ref="P9:P21" si="1">P8+M9-N9</f>
        <v>40000</v>
      </c>
      <c r="Q9" s="145" t="s">
        <v>113</v>
      </c>
      <c r="S9" s="172" t="s">
        <v>10</v>
      </c>
      <c r="T9" s="173"/>
      <c r="U9" s="174"/>
      <c r="V9" s="174"/>
      <c r="W9" s="174" t="s">
        <v>12</v>
      </c>
      <c r="X9" s="179"/>
      <c r="Y9" s="175"/>
    </row>
    <row r="10" spans="1:25">
      <c r="A10" s="96">
        <v>43992</v>
      </c>
      <c r="B10" s="10" t="s">
        <v>60</v>
      </c>
      <c r="C10" s="68" t="s">
        <v>42</v>
      </c>
      <c r="D10" s="100">
        <v>150000</v>
      </c>
      <c r="E10" s="100"/>
      <c r="F10" s="99"/>
      <c r="G10" s="100">
        <f t="shared" si="0"/>
        <v>151000</v>
      </c>
      <c r="H10" s="101"/>
      <c r="I10" s="41"/>
      <c r="J10" s="97">
        <v>44012</v>
      </c>
      <c r="K10" s="16" t="s">
        <v>7</v>
      </c>
      <c r="L10" s="69" t="s">
        <v>7</v>
      </c>
      <c r="M10" s="98"/>
      <c r="N10" s="98">
        <v>20000</v>
      </c>
      <c r="O10" s="102"/>
      <c r="P10" s="100">
        <f t="shared" si="1"/>
        <v>20000</v>
      </c>
      <c r="Q10" s="145" t="s">
        <v>41</v>
      </c>
      <c r="S10" s="180" t="s">
        <v>6</v>
      </c>
      <c r="T10" s="181">
        <f>SUM(T11:T13)</f>
        <v>857000</v>
      </c>
      <c r="U10" s="174"/>
      <c r="V10" s="174"/>
      <c r="W10" s="182" t="s">
        <v>7</v>
      </c>
      <c r="X10" s="181">
        <f>SUM(X11:X13)</f>
        <v>707200</v>
      </c>
      <c r="Y10" s="175"/>
    </row>
    <row r="11" spans="1:25">
      <c r="A11" s="96">
        <v>43997</v>
      </c>
      <c r="B11" s="204" t="s">
        <v>101</v>
      </c>
      <c r="C11" s="205" t="s">
        <v>102</v>
      </c>
      <c r="D11" s="206"/>
      <c r="E11" s="206">
        <v>20000</v>
      </c>
      <c r="F11" s="99"/>
      <c r="G11" s="100">
        <f t="shared" si="0"/>
        <v>131000</v>
      </c>
      <c r="H11" s="101"/>
      <c r="I11" s="41"/>
      <c r="J11" s="97">
        <v>44012</v>
      </c>
      <c r="K11" s="16" t="s">
        <v>122</v>
      </c>
      <c r="L11" s="69" t="s">
        <v>126</v>
      </c>
      <c r="M11" s="98"/>
      <c r="N11" s="98">
        <v>750</v>
      </c>
      <c r="O11" s="102">
        <v>8</v>
      </c>
      <c r="P11" s="100">
        <f t="shared" si="1"/>
        <v>19250</v>
      </c>
      <c r="Q11" s="145" t="s">
        <v>127</v>
      </c>
      <c r="S11" s="172" t="s">
        <v>26</v>
      </c>
      <c r="T11" s="179">
        <v>536000</v>
      </c>
      <c r="U11" s="174" t="s">
        <v>27</v>
      </c>
      <c r="V11" s="174"/>
      <c r="W11" s="174" t="s">
        <v>26</v>
      </c>
      <c r="X11" s="179">
        <v>439000</v>
      </c>
      <c r="Y11" s="175" t="s">
        <v>27</v>
      </c>
    </row>
    <row r="12" spans="1:25">
      <c r="A12" s="96">
        <v>43997</v>
      </c>
      <c r="B12" s="204" t="s">
        <v>101</v>
      </c>
      <c r="C12" s="205" t="s">
        <v>103</v>
      </c>
      <c r="D12" s="206"/>
      <c r="E12" s="206">
        <v>20000</v>
      </c>
      <c r="F12" s="99"/>
      <c r="G12" s="100">
        <f t="shared" si="0"/>
        <v>111000</v>
      </c>
      <c r="H12" s="101"/>
      <c r="I12" s="41"/>
      <c r="J12" s="97">
        <v>44084</v>
      </c>
      <c r="K12" s="207" t="s">
        <v>46</v>
      </c>
      <c r="L12" s="208" t="s">
        <v>114</v>
      </c>
      <c r="M12" s="209">
        <v>30000</v>
      </c>
      <c r="N12" s="141"/>
      <c r="O12" s="102"/>
      <c r="P12" s="100">
        <f t="shared" si="1"/>
        <v>49250</v>
      </c>
      <c r="Q12" s="145" t="s">
        <v>115</v>
      </c>
      <c r="S12" s="172" t="s">
        <v>23</v>
      </c>
      <c r="T12" s="179">
        <v>186000</v>
      </c>
      <c r="U12" s="174" t="s">
        <v>25</v>
      </c>
      <c r="V12" s="174"/>
      <c r="W12" s="174" t="s">
        <v>23</v>
      </c>
      <c r="X12" s="179">
        <v>128200</v>
      </c>
      <c r="Y12" s="175" t="s">
        <v>25</v>
      </c>
    </row>
    <row r="13" spans="1:25">
      <c r="A13" s="97">
        <v>44037</v>
      </c>
      <c r="B13" s="16" t="s">
        <v>122</v>
      </c>
      <c r="C13" s="69" t="s">
        <v>124</v>
      </c>
      <c r="D13" s="98"/>
      <c r="E13" s="98">
        <v>1200</v>
      </c>
      <c r="F13" s="102">
        <v>8</v>
      </c>
      <c r="G13" s="100">
        <f t="shared" si="0"/>
        <v>109800</v>
      </c>
      <c r="H13" s="103" t="s">
        <v>125</v>
      </c>
      <c r="I13" s="41"/>
      <c r="J13" s="97">
        <v>44099</v>
      </c>
      <c r="K13" s="16" t="s">
        <v>7</v>
      </c>
      <c r="L13" s="69" t="s">
        <v>7</v>
      </c>
      <c r="M13" s="98"/>
      <c r="N13" s="98">
        <v>42000</v>
      </c>
      <c r="O13" s="102"/>
      <c r="P13" s="100">
        <f t="shared" si="1"/>
        <v>7250</v>
      </c>
      <c r="Q13" s="148" t="s">
        <v>145</v>
      </c>
      <c r="S13" s="172" t="s">
        <v>24</v>
      </c>
      <c r="T13" s="179">
        <v>135000</v>
      </c>
      <c r="U13" s="174" t="s">
        <v>25</v>
      </c>
      <c r="V13" s="174"/>
      <c r="W13" s="174" t="s">
        <v>24</v>
      </c>
      <c r="X13" s="179">
        <v>140000</v>
      </c>
      <c r="Y13" s="175" t="s">
        <v>25</v>
      </c>
    </row>
    <row r="14" spans="1:25">
      <c r="A14" s="97">
        <v>44037</v>
      </c>
      <c r="B14" s="16" t="s">
        <v>6</v>
      </c>
      <c r="C14" s="69" t="s">
        <v>43</v>
      </c>
      <c r="D14" s="98">
        <v>32000</v>
      </c>
      <c r="E14" s="98"/>
      <c r="F14" s="102"/>
      <c r="G14" s="100">
        <f t="shared" si="0"/>
        <v>141800</v>
      </c>
      <c r="H14" s="101" t="s">
        <v>44</v>
      </c>
      <c r="I14" s="41"/>
      <c r="J14" s="97">
        <v>44160</v>
      </c>
      <c r="K14" s="16" t="s">
        <v>6</v>
      </c>
      <c r="L14" s="69" t="s">
        <v>116</v>
      </c>
      <c r="M14" s="98">
        <v>104000</v>
      </c>
      <c r="N14" s="98"/>
      <c r="O14" s="102"/>
      <c r="P14" s="100">
        <f t="shared" si="1"/>
        <v>111250</v>
      </c>
      <c r="Q14" s="148" t="s">
        <v>117</v>
      </c>
      <c r="S14" s="180" t="s">
        <v>9</v>
      </c>
      <c r="T14" s="181">
        <f>SUM(T15:T17)</f>
        <v>150</v>
      </c>
      <c r="U14" s="174"/>
      <c r="V14" s="174"/>
      <c r="W14" s="182" t="s">
        <v>31</v>
      </c>
      <c r="X14" s="181">
        <f>SUM(X15:X17)</f>
        <v>350600</v>
      </c>
      <c r="Y14" s="175"/>
    </row>
    <row r="15" spans="1:25">
      <c r="A15" s="97">
        <v>44037</v>
      </c>
      <c r="B15" s="16" t="s">
        <v>7</v>
      </c>
      <c r="C15" s="69" t="s">
        <v>45</v>
      </c>
      <c r="D15" s="98"/>
      <c r="E15" s="98">
        <v>28000</v>
      </c>
      <c r="F15" s="102"/>
      <c r="G15" s="100">
        <f t="shared" si="0"/>
        <v>113800</v>
      </c>
      <c r="H15" s="101" t="s">
        <v>41</v>
      </c>
      <c r="I15" s="41"/>
      <c r="J15" s="96">
        <v>44160</v>
      </c>
      <c r="K15" s="10" t="s">
        <v>31</v>
      </c>
      <c r="L15" s="68" t="s">
        <v>89</v>
      </c>
      <c r="M15" s="100"/>
      <c r="N15" s="100">
        <v>64000</v>
      </c>
      <c r="O15" s="99"/>
      <c r="P15" s="100">
        <f t="shared" si="1"/>
        <v>47250</v>
      </c>
      <c r="Q15" s="145" t="s">
        <v>91</v>
      </c>
      <c r="S15" s="172" t="s">
        <v>26</v>
      </c>
      <c r="T15" s="179"/>
      <c r="U15" s="174" t="s">
        <v>27</v>
      </c>
      <c r="V15" s="174"/>
      <c r="W15" s="174" t="s">
        <v>26</v>
      </c>
      <c r="X15" s="179">
        <v>246600</v>
      </c>
      <c r="Y15" s="175" t="s">
        <v>27</v>
      </c>
    </row>
    <row r="16" spans="1:25">
      <c r="A16" s="96">
        <v>44043</v>
      </c>
      <c r="B16" s="10" t="s">
        <v>46</v>
      </c>
      <c r="C16" s="68" t="s">
        <v>80</v>
      </c>
      <c r="D16" s="100">
        <v>80000</v>
      </c>
      <c r="E16" s="100"/>
      <c r="F16" s="99"/>
      <c r="G16" s="100">
        <f t="shared" si="0"/>
        <v>193800</v>
      </c>
      <c r="H16" s="101"/>
      <c r="I16" s="40"/>
      <c r="J16" s="96">
        <v>44160</v>
      </c>
      <c r="K16" s="10" t="s">
        <v>31</v>
      </c>
      <c r="L16" s="68" t="s">
        <v>7</v>
      </c>
      <c r="M16" s="100"/>
      <c r="N16" s="100">
        <v>40000</v>
      </c>
      <c r="O16" s="99"/>
      <c r="P16" s="100">
        <f t="shared" si="1"/>
        <v>7250</v>
      </c>
      <c r="Q16" s="145" t="s">
        <v>41</v>
      </c>
      <c r="S16" s="172" t="s">
        <v>23</v>
      </c>
      <c r="T16" s="179"/>
      <c r="U16" s="174" t="s">
        <v>25</v>
      </c>
      <c r="V16" s="174"/>
      <c r="W16" s="174" t="s">
        <v>23</v>
      </c>
      <c r="X16" s="179">
        <v>104000</v>
      </c>
      <c r="Y16" s="175" t="s">
        <v>25</v>
      </c>
    </row>
    <row r="17" spans="1:26">
      <c r="A17" s="96">
        <v>44053</v>
      </c>
      <c r="B17" s="207" t="s">
        <v>46</v>
      </c>
      <c r="C17" s="208" t="s">
        <v>107</v>
      </c>
      <c r="D17" s="209"/>
      <c r="E17" s="209">
        <v>30000</v>
      </c>
      <c r="F17" s="99"/>
      <c r="G17" s="100">
        <f t="shared" si="0"/>
        <v>163800</v>
      </c>
      <c r="H17" s="142" t="s">
        <v>112</v>
      </c>
      <c r="I17" s="41"/>
      <c r="J17" s="96">
        <v>44160</v>
      </c>
      <c r="K17" s="16" t="s">
        <v>31</v>
      </c>
      <c r="L17" s="69" t="s">
        <v>100</v>
      </c>
      <c r="M17" s="98"/>
      <c r="N17" s="98">
        <v>2500</v>
      </c>
      <c r="O17" s="102">
        <v>8</v>
      </c>
      <c r="P17" s="100">
        <f t="shared" si="1"/>
        <v>4750</v>
      </c>
      <c r="Q17" s="145" t="s">
        <v>99</v>
      </c>
      <c r="S17" s="172" t="s">
        <v>24</v>
      </c>
      <c r="T17" s="179">
        <v>150</v>
      </c>
      <c r="U17" s="174" t="s">
        <v>25</v>
      </c>
      <c r="V17" s="174"/>
      <c r="W17" s="174" t="s">
        <v>24</v>
      </c>
      <c r="X17" s="179">
        <v>0</v>
      </c>
      <c r="Y17" s="175" t="s">
        <v>25</v>
      </c>
    </row>
    <row r="18" spans="1:26">
      <c r="A18" s="96">
        <v>44053</v>
      </c>
      <c r="B18" s="10" t="s">
        <v>32</v>
      </c>
      <c r="C18" s="68" t="s">
        <v>104</v>
      </c>
      <c r="D18" s="100"/>
      <c r="E18" s="100">
        <v>220</v>
      </c>
      <c r="F18" s="99"/>
      <c r="G18" s="100">
        <f t="shared" si="0"/>
        <v>163580</v>
      </c>
      <c r="H18" s="101"/>
      <c r="I18" s="41"/>
      <c r="J18" s="96">
        <v>44175</v>
      </c>
      <c r="K18" s="10" t="s">
        <v>6</v>
      </c>
      <c r="L18" s="68" t="s">
        <v>6</v>
      </c>
      <c r="M18" s="100">
        <v>30000</v>
      </c>
      <c r="N18" s="100"/>
      <c r="O18" s="99"/>
      <c r="P18" s="100">
        <f t="shared" si="1"/>
        <v>34750</v>
      </c>
      <c r="Q18" s="145" t="s">
        <v>118</v>
      </c>
      <c r="S18" s="180" t="s">
        <v>60</v>
      </c>
      <c r="T18" s="181">
        <f>SUM(T19:T21)</f>
        <v>190000</v>
      </c>
      <c r="U18" s="174"/>
      <c r="V18" s="174"/>
      <c r="W18" s="182" t="s">
        <v>129</v>
      </c>
      <c r="X18" s="181">
        <f>SUM(X19:X21)</f>
        <v>5750</v>
      </c>
      <c r="Y18" s="175"/>
    </row>
    <row r="19" spans="1:26">
      <c r="A19" s="97">
        <v>44074</v>
      </c>
      <c r="B19" s="16" t="s">
        <v>46</v>
      </c>
      <c r="C19" s="68" t="s">
        <v>81</v>
      </c>
      <c r="D19" s="98">
        <v>30000</v>
      </c>
      <c r="E19" s="98"/>
      <c r="F19" s="102"/>
      <c r="G19" s="100">
        <f t="shared" si="0"/>
        <v>193580</v>
      </c>
      <c r="H19" s="101"/>
      <c r="I19" s="41"/>
      <c r="J19" s="96">
        <v>44175</v>
      </c>
      <c r="K19" s="10" t="s">
        <v>7</v>
      </c>
      <c r="L19" s="68" t="s">
        <v>7</v>
      </c>
      <c r="M19" s="100"/>
      <c r="N19" s="100">
        <v>29000</v>
      </c>
      <c r="O19" s="99"/>
      <c r="P19" s="100">
        <f t="shared" si="1"/>
        <v>5750</v>
      </c>
      <c r="Q19" s="148" t="s">
        <v>41</v>
      </c>
      <c r="S19" s="172" t="s">
        <v>26</v>
      </c>
      <c r="T19" s="179">
        <v>150000</v>
      </c>
      <c r="U19" s="174" t="s">
        <v>27</v>
      </c>
      <c r="V19" s="174"/>
      <c r="W19" s="174" t="s">
        <v>26</v>
      </c>
      <c r="X19" s="179">
        <v>3250</v>
      </c>
      <c r="Y19" s="175" t="s">
        <v>27</v>
      </c>
      <c r="Z19" s="18"/>
    </row>
    <row r="20" spans="1:26" ht="15.6" customHeight="1">
      <c r="A20" s="97">
        <v>44084</v>
      </c>
      <c r="B20" s="207" t="s">
        <v>46</v>
      </c>
      <c r="C20" s="208" t="s">
        <v>105</v>
      </c>
      <c r="D20" s="209"/>
      <c r="E20" s="209">
        <v>30000</v>
      </c>
      <c r="F20" s="102"/>
      <c r="G20" s="100">
        <f t="shared" si="0"/>
        <v>163580</v>
      </c>
      <c r="H20" s="101" t="s">
        <v>106</v>
      </c>
      <c r="I20" s="40"/>
      <c r="J20" s="97">
        <v>44260</v>
      </c>
      <c r="K20" s="16" t="s">
        <v>6</v>
      </c>
      <c r="L20" s="69" t="s">
        <v>6</v>
      </c>
      <c r="M20" s="98">
        <v>32000</v>
      </c>
      <c r="N20" s="98"/>
      <c r="O20" s="102"/>
      <c r="P20" s="100">
        <f t="shared" si="1"/>
        <v>37750</v>
      </c>
      <c r="Q20" s="145" t="s">
        <v>44</v>
      </c>
      <c r="S20" s="172" t="s">
        <v>23</v>
      </c>
      <c r="T20" s="179">
        <v>20000</v>
      </c>
      <c r="U20" s="174" t="s">
        <v>25</v>
      </c>
      <c r="V20" s="174"/>
      <c r="W20" s="174" t="s">
        <v>23</v>
      </c>
      <c r="X20" s="179">
        <v>2500</v>
      </c>
      <c r="Y20" s="175" t="s">
        <v>25</v>
      </c>
      <c r="Z20" s="18"/>
    </row>
    <row r="21" spans="1:26" ht="15.6" customHeight="1">
      <c r="A21" s="97">
        <v>44099</v>
      </c>
      <c r="B21" s="16" t="s">
        <v>6</v>
      </c>
      <c r="C21" s="69" t="s">
        <v>82</v>
      </c>
      <c r="D21" s="98">
        <v>88000</v>
      </c>
      <c r="E21" s="98"/>
      <c r="F21" s="102"/>
      <c r="G21" s="100">
        <f t="shared" si="0"/>
        <v>251580</v>
      </c>
      <c r="H21" s="143" t="s">
        <v>144</v>
      </c>
      <c r="I21" s="41"/>
      <c r="J21" s="97">
        <v>44260</v>
      </c>
      <c r="K21" s="16" t="s">
        <v>7</v>
      </c>
      <c r="L21" s="69" t="s">
        <v>7</v>
      </c>
      <c r="M21" s="98"/>
      <c r="N21" s="98">
        <v>37200</v>
      </c>
      <c r="O21" s="102"/>
      <c r="P21" s="100">
        <f t="shared" si="1"/>
        <v>550</v>
      </c>
      <c r="Q21" s="145"/>
      <c r="S21" s="172" t="s">
        <v>24</v>
      </c>
      <c r="T21" s="179">
        <v>20000</v>
      </c>
      <c r="U21" s="174" t="s">
        <v>25</v>
      </c>
      <c r="V21" s="174"/>
      <c r="W21" s="174" t="s">
        <v>24</v>
      </c>
      <c r="X21" s="179">
        <v>0</v>
      </c>
      <c r="Y21" s="175" t="s">
        <v>25</v>
      </c>
      <c r="Z21" s="18"/>
    </row>
    <row r="22" spans="1:26">
      <c r="A22" s="97">
        <v>44099</v>
      </c>
      <c r="B22" s="16" t="s">
        <v>7</v>
      </c>
      <c r="C22" s="69" t="s">
        <v>83</v>
      </c>
      <c r="D22" s="98"/>
      <c r="E22" s="98">
        <v>88000</v>
      </c>
      <c r="F22" s="102"/>
      <c r="G22" s="100">
        <f t="shared" si="0"/>
        <v>163580</v>
      </c>
      <c r="H22" s="103" t="s">
        <v>41</v>
      </c>
      <c r="I22" s="41"/>
      <c r="J22" s="96">
        <v>44275</v>
      </c>
      <c r="K22" s="10" t="s">
        <v>49</v>
      </c>
      <c r="L22" s="68" t="s">
        <v>49</v>
      </c>
      <c r="M22" s="100"/>
      <c r="N22" s="100">
        <v>550</v>
      </c>
      <c r="O22" s="99"/>
      <c r="P22" s="100">
        <f t="shared" ref="P22" si="2">P21+M22-N22</f>
        <v>0</v>
      </c>
      <c r="Q22" s="145" t="s">
        <v>119</v>
      </c>
      <c r="R22" s="18"/>
      <c r="S22" s="180" t="s">
        <v>46</v>
      </c>
      <c r="T22" s="181">
        <f>SUM(T23:T25)</f>
        <v>170000</v>
      </c>
      <c r="U22" s="174"/>
      <c r="V22" s="174"/>
      <c r="W22" s="182" t="s">
        <v>32</v>
      </c>
      <c r="X22" s="181">
        <f>SUM(X23:X25)</f>
        <v>220</v>
      </c>
      <c r="Y22" s="175"/>
    </row>
    <row r="23" spans="1:26">
      <c r="A23" s="97">
        <v>44145</v>
      </c>
      <c r="B23" s="16" t="s">
        <v>47</v>
      </c>
      <c r="C23" s="69" t="s">
        <v>48</v>
      </c>
      <c r="D23" s="98"/>
      <c r="E23" s="98">
        <v>5000</v>
      </c>
      <c r="F23" s="102"/>
      <c r="G23" s="100">
        <f t="shared" si="0"/>
        <v>158580</v>
      </c>
      <c r="H23" s="103"/>
      <c r="I23" s="41"/>
      <c r="J23" s="154"/>
      <c r="K23" s="19"/>
      <c r="L23" s="20" t="s">
        <v>4</v>
      </c>
      <c r="M23" s="21">
        <f>SUM(M7:M22)</f>
        <v>236000</v>
      </c>
      <c r="N23" s="21">
        <f>SUM(N7:N22)</f>
        <v>236000</v>
      </c>
      <c r="O23" s="37"/>
      <c r="P23" s="21"/>
      <c r="Q23" s="22"/>
      <c r="R23" s="18"/>
      <c r="S23" s="172" t="s">
        <v>26</v>
      </c>
      <c r="T23" s="179">
        <v>110000</v>
      </c>
      <c r="U23" s="174" t="s">
        <v>27</v>
      </c>
      <c r="V23" s="174"/>
      <c r="W23" s="174" t="s">
        <v>26</v>
      </c>
      <c r="X23" s="179">
        <v>220</v>
      </c>
      <c r="Y23" s="175" t="s">
        <v>27</v>
      </c>
    </row>
    <row r="24" spans="1:26" s="18" customFormat="1">
      <c r="A24" s="96">
        <v>44180</v>
      </c>
      <c r="B24" s="10" t="s">
        <v>6</v>
      </c>
      <c r="C24" s="69" t="s">
        <v>40</v>
      </c>
      <c r="D24" s="98">
        <v>50000</v>
      </c>
      <c r="E24" s="98"/>
      <c r="F24" s="102"/>
      <c r="G24" s="100">
        <f t="shared" si="0"/>
        <v>208580</v>
      </c>
      <c r="H24" s="101" t="s">
        <v>110</v>
      </c>
      <c r="I24" s="41"/>
      <c r="J24" s="41"/>
      <c r="K24" s="41"/>
      <c r="L24" s="41"/>
      <c r="M24" s="41"/>
      <c r="N24" s="41"/>
      <c r="O24" s="41"/>
      <c r="P24" s="41"/>
      <c r="Q24" s="41"/>
      <c r="S24" s="172" t="s">
        <v>23</v>
      </c>
      <c r="T24" s="179">
        <v>30000</v>
      </c>
      <c r="U24" s="174" t="s">
        <v>25</v>
      </c>
      <c r="V24" s="174"/>
      <c r="W24" s="174" t="s">
        <v>23</v>
      </c>
      <c r="X24" s="179"/>
      <c r="Y24" s="175" t="s">
        <v>25</v>
      </c>
      <c r="Z24" s="1"/>
    </row>
    <row r="25" spans="1:26" s="18" customFormat="1">
      <c r="A25" s="96">
        <v>44180</v>
      </c>
      <c r="B25" s="10" t="s">
        <v>7</v>
      </c>
      <c r="C25" s="69" t="s">
        <v>85</v>
      </c>
      <c r="D25" s="98"/>
      <c r="E25" s="98">
        <v>173000</v>
      </c>
      <c r="F25" s="102"/>
      <c r="G25" s="100">
        <f t="shared" si="0"/>
        <v>35580</v>
      </c>
      <c r="H25" s="101" t="s">
        <v>41</v>
      </c>
      <c r="I25" s="41"/>
      <c r="J25" s="41"/>
      <c r="K25" s="41"/>
      <c r="L25" s="41"/>
      <c r="M25" s="41"/>
      <c r="N25" s="41"/>
      <c r="O25" s="41"/>
      <c r="P25" s="41"/>
      <c r="Q25" s="41"/>
      <c r="R25" s="1"/>
      <c r="S25" s="172" t="s">
        <v>24</v>
      </c>
      <c r="T25" s="179">
        <v>30000</v>
      </c>
      <c r="U25" s="174" t="s">
        <v>25</v>
      </c>
      <c r="V25" s="174"/>
      <c r="W25" s="174" t="s">
        <v>24</v>
      </c>
      <c r="X25" s="179"/>
      <c r="Y25" s="175" t="s">
        <v>25</v>
      </c>
      <c r="Z25" s="1"/>
    </row>
    <row r="26" spans="1:26" s="18" customFormat="1" ht="15" customHeight="1">
      <c r="A26" s="96">
        <v>44240</v>
      </c>
      <c r="B26" s="10" t="s">
        <v>6</v>
      </c>
      <c r="C26" s="68" t="s">
        <v>86</v>
      </c>
      <c r="D26" s="100">
        <v>216000</v>
      </c>
      <c r="E26" s="100"/>
      <c r="F26" s="99"/>
      <c r="G26" s="100">
        <f t="shared" si="0"/>
        <v>251580</v>
      </c>
      <c r="H26" s="101" t="s">
        <v>87</v>
      </c>
      <c r="I26" s="41"/>
      <c r="J26" s="155"/>
      <c r="K26" s="4"/>
      <c r="L26" s="1"/>
      <c r="M26" s="1"/>
      <c r="N26" s="1"/>
      <c r="O26" s="36"/>
      <c r="P26" s="1"/>
      <c r="Q26" s="14"/>
      <c r="R26" s="7"/>
      <c r="S26" s="180" t="s">
        <v>30</v>
      </c>
      <c r="T26" s="183">
        <v>2</v>
      </c>
      <c r="U26" s="174"/>
      <c r="V26" s="174"/>
      <c r="W26" s="182" t="s">
        <v>47</v>
      </c>
      <c r="X26" s="181">
        <f>SUM(X27:X29)</f>
        <v>5000</v>
      </c>
      <c r="Y26" s="175"/>
      <c r="Z26" s="1"/>
    </row>
    <row r="27" spans="1:26">
      <c r="A27" s="96">
        <v>44240</v>
      </c>
      <c r="B27" s="10" t="s">
        <v>31</v>
      </c>
      <c r="C27" s="68" t="s">
        <v>89</v>
      </c>
      <c r="D27" s="100"/>
      <c r="E27" s="100">
        <v>144000</v>
      </c>
      <c r="F27" s="99"/>
      <c r="G27" s="100">
        <f t="shared" si="0"/>
        <v>107580</v>
      </c>
      <c r="H27" s="101" t="s">
        <v>91</v>
      </c>
      <c r="I27" s="41"/>
      <c r="J27" s="150"/>
      <c r="K27" s="8" t="s">
        <v>22</v>
      </c>
      <c r="L27" s="28" t="s">
        <v>34</v>
      </c>
      <c r="M27" s="9" t="s">
        <v>1</v>
      </c>
      <c r="N27" s="9" t="s">
        <v>2</v>
      </c>
      <c r="O27" s="33">
        <v>0.08</v>
      </c>
      <c r="P27" s="9" t="s">
        <v>5</v>
      </c>
      <c r="Q27" s="151"/>
      <c r="R27" s="7"/>
      <c r="S27" s="176"/>
      <c r="T27" s="184"/>
      <c r="U27" s="177"/>
      <c r="V27" s="174"/>
      <c r="W27" s="174" t="s">
        <v>26</v>
      </c>
      <c r="X27" s="179">
        <v>5000</v>
      </c>
      <c r="Y27" s="175" t="s">
        <v>27</v>
      </c>
    </row>
    <row r="28" spans="1:26">
      <c r="A28" s="96">
        <v>44240</v>
      </c>
      <c r="B28" s="10" t="s">
        <v>31</v>
      </c>
      <c r="C28" s="68" t="s">
        <v>7</v>
      </c>
      <c r="D28" s="100"/>
      <c r="E28" s="100">
        <v>97200</v>
      </c>
      <c r="F28" s="99"/>
      <c r="G28" s="100">
        <f t="shared" si="0"/>
        <v>10380</v>
      </c>
      <c r="H28" s="101" t="s">
        <v>41</v>
      </c>
      <c r="I28" s="41"/>
      <c r="J28" s="156"/>
      <c r="K28" s="45" t="s">
        <v>6</v>
      </c>
      <c r="L28" s="158" t="s">
        <v>6</v>
      </c>
      <c r="M28" s="159">
        <v>20000</v>
      </c>
      <c r="N28" s="159"/>
      <c r="O28" s="160"/>
      <c r="P28" s="159">
        <f>SUM(M28:M31)</f>
        <v>186000</v>
      </c>
      <c r="Q28" s="167"/>
      <c r="R28" s="7"/>
      <c r="S28" s="185" t="s">
        <v>14</v>
      </c>
      <c r="T28" s="173"/>
      <c r="U28" s="186">
        <f>T10+T14+T18+T22+T26</f>
        <v>1217152</v>
      </c>
      <c r="V28" s="174"/>
      <c r="W28" s="174" t="s">
        <v>23</v>
      </c>
      <c r="X28" s="179"/>
      <c r="Y28" s="175" t="s">
        <v>25</v>
      </c>
    </row>
    <row r="29" spans="1:26">
      <c r="A29" s="96">
        <v>44240</v>
      </c>
      <c r="B29" s="10" t="s">
        <v>31</v>
      </c>
      <c r="C29" s="68" t="s">
        <v>88</v>
      </c>
      <c r="D29" s="100"/>
      <c r="E29" s="100">
        <v>5400</v>
      </c>
      <c r="F29" s="99"/>
      <c r="G29" s="100">
        <f t="shared" si="0"/>
        <v>4980</v>
      </c>
      <c r="H29" s="101" t="s">
        <v>92</v>
      </c>
      <c r="I29" s="41"/>
      <c r="J29" s="156"/>
      <c r="K29" s="45" t="s">
        <v>6</v>
      </c>
      <c r="L29" s="158" t="s">
        <v>116</v>
      </c>
      <c r="M29" s="159">
        <v>104000</v>
      </c>
      <c r="N29" s="159"/>
      <c r="O29" s="160"/>
      <c r="P29" s="159"/>
      <c r="Q29" s="167"/>
      <c r="R29" s="7"/>
      <c r="S29" s="172"/>
      <c r="T29" s="173"/>
      <c r="U29" s="174"/>
      <c r="V29" s="187"/>
      <c r="W29" s="174" t="s">
        <v>24</v>
      </c>
      <c r="X29" s="179"/>
      <c r="Y29" s="175" t="s">
        <v>25</v>
      </c>
    </row>
    <row r="30" spans="1:26">
      <c r="A30" s="96">
        <v>44240</v>
      </c>
      <c r="B30" s="16" t="s">
        <v>31</v>
      </c>
      <c r="C30" s="69" t="s">
        <v>100</v>
      </c>
      <c r="D30" s="98"/>
      <c r="E30" s="98">
        <v>3250</v>
      </c>
      <c r="F30" s="102">
        <v>8</v>
      </c>
      <c r="G30" s="100">
        <f t="shared" si="0"/>
        <v>1730</v>
      </c>
      <c r="H30" s="101" t="s">
        <v>99</v>
      </c>
      <c r="I30" s="41"/>
      <c r="J30" s="156"/>
      <c r="K30" s="45" t="s">
        <v>6</v>
      </c>
      <c r="L30" s="158" t="s">
        <v>6</v>
      </c>
      <c r="M30" s="159">
        <v>30000</v>
      </c>
      <c r="N30" s="159"/>
      <c r="O30" s="160"/>
      <c r="P30" s="159"/>
      <c r="Q30" s="167"/>
      <c r="R30" s="7"/>
      <c r="S30" s="172"/>
      <c r="T30" s="173"/>
      <c r="U30" s="174"/>
      <c r="V30" s="174"/>
      <c r="W30" s="182" t="s">
        <v>8</v>
      </c>
      <c r="X30" s="181">
        <f>SUM(X31:X33)</f>
        <v>20000</v>
      </c>
      <c r="Y30" s="175"/>
    </row>
    <row r="31" spans="1:26">
      <c r="A31" s="96">
        <v>44250</v>
      </c>
      <c r="B31" s="10" t="s">
        <v>61</v>
      </c>
      <c r="C31" s="68"/>
      <c r="D31" s="100">
        <v>2</v>
      </c>
      <c r="E31" s="100"/>
      <c r="F31" s="99"/>
      <c r="G31" s="100">
        <f t="shared" si="0"/>
        <v>1732</v>
      </c>
      <c r="H31" s="101"/>
      <c r="I31" s="41"/>
      <c r="J31" s="156"/>
      <c r="K31" s="45" t="s">
        <v>6</v>
      </c>
      <c r="L31" s="158" t="s">
        <v>6</v>
      </c>
      <c r="M31" s="159">
        <v>32000</v>
      </c>
      <c r="N31" s="159"/>
      <c r="O31" s="160"/>
      <c r="P31" s="159"/>
      <c r="Q31" s="167"/>
      <c r="R31" s="7"/>
      <c r="S31" s="188" t="s">
        <v>13</v>
      </c>
      <c r="T31" s="183">
        <f>SUM(T32:T34)</f>
        <v>17282</v>
      </c>
      <c r="U31" s="174"/>
      <c r="V31" s="174"/>
      <c r="W31" s="174" t="s">
        <v>26</v>
      </c>
      <c r="X31" s="179"/>
      <c r="Y31" s="175" t="s">
        <v>27</v>
      </c>
    </row>
    <row r="32" spans="1:26">
      <c r="A32" s="97">
        <v>43900</v>
      </c>
      <c r="B32" s="16" t="s">
        <v>49</v>
      </c>
      <c r="C32" s="69" t="s">
        <v>108</v>
      </c>
      <c r="D32" s="98">
        <v>15000</v>
      </c>
      <c r="E32" s="98"/>
      <c r="F32" s="102"/>
      <c r="G32" s="100">
        <f t="shared" si="0"/>
        <v>16732</v>
      </c>
      <c r="H32" s="101"/>
      <c r="I32" s="41"/>
      <c r="J32" s="156"/>
      <c r="K32" s="39" t="s">
        <v>46</v>
      </c>
      <c r="L32" s="146" t="s">
        <v>114</v>
      </c>
      <c r="M32" s="147">
        <v>30000</v>
      </c>
      <c r="N32" s="147"/>
      <c r="O32" s="87"/>
      <c r="P32" s="74"/>
      <c r="Q32" s="167"/>
      <c r="R32" s="7"/>
      <c r="S32" s="172" t="s">
        <v>26</v>
      </c>
      <c r="T32" s="179">
        <v>17282</v>
      </c>
      <c r="U32" s="174" t="s">
        <v>27</v>
      </c>
      <c r="V32" s="174"/>
      <c r="W32" s="174" t="s">
        <v>23</v>
      </c>
      <c r="X32" s="179"/>
      <c r="Y32" s="175" t="s">
        <v>25</v>
      </c>
      <c r="Z32" s="18"/>
    </row>
    <row r="33" spans="1:27">
      <c r="A33" s="97">
        <v>43910</v>
      </c>
      <c r="B33" s="16" t="s">
        <v>49</v>
      </c>
      <c r="C33" s="69" t="s">
        <v>109</v>
      </c>
      <c r="D33" s="98">
        <v>550</v>
      </c>
      <c r="E33" s="98"/>
      <c r="F33" s="102"/>
      <c r="G33" s="100">
        <f t="shared" si="0"/>
        <v>17282</v>
      </c>
      <c r="H33" s="101"/>
      <c r="I33" s="41"/>
      <c r="J33" s="156"/>
      <c r="K33" s="26" t="s">
        <v>101</v>
      </c>
      <c r="L33" s="82" t="s">
        <v>120</v>
      </c>
      <c r="M33" s="83">
        <v>20000</v>
      </c>
      <c r="N33" s="83"/>
      <c r="O33" s="75"/>
      <c r="P33" s="74"/>
      <c r="Q33" s="167"/>
      <c r="R33" s="7"/>
      <c r="S33" s="172" t="s">
        <v>28</v>
      </c>
      <c r="T33" s="179"/>
      <c r="U33" s="174" t="s">
        <v>25</v>
      </c>
      <c r="V33" s="174"/>
      <c r="W33" s="174" t="s">
        <v>24</v>
      </c>
      <c r="X33" s="179">
        <v>20000</v>
      </c>
      <c r="Y33" s="175" t="s">
        <v>25</v>
      </c>
      <c r="Z33" s="18"/>
    </row>
    <row r="34" spans="1:27" ht="15.6" thickBot="1">
      <c r="A34" s="96">
        <v>39903</v>
      </c>
      <c r="B34" s="10" t="s">
        <v>49</v>
      </c>
      <c r="C34" s="68" t="s">
        <v>49</v>
      </c>
      <c r="D34" s="100"/>
      <c r="E34" s="144">
        <v>17282</v>
      </c>
      <c r="F34" s="99"/>
      <c r="G34" s="100">
        <f t="shared" si="0"/>
        <v>0</v>
      </c>
      <c r="H34" s="101" t="s">
        <v>53</v>
      </c>
      <c r="I34" s="43"/>
      <c r="J34" s="156"/>
      <c r="K34" s="10" t="s">
        <v>49</v>
      </c>
      <c r="L34" s="73" t="s">
        <v>3</v>
      </c>
      <c r="M34" s="74"/>
      <c r="N34" s="74"/>
      <c r="O34" s="75"/>
      <c r="P34" s="74"/>
      <c r="Q34" s="167"/>
      <c r="R34" s="7"/>
      <c r="S34" s="189" t="s">
        <v>29</v>
      </c>
      <c r="T34" s="190"/>
      <c r="U34" s="191" t="s">
        <v>25</v>
      </c>
      <c r="V34" s="174"/>
      <c r="W34" s="182" t="s">
        <v>35</v>
      </c>
      <c r="X34" s="181">
        <f>SUM(X35:X37)</f>
        <v>10150</v>
      </c>
      <c r="Y34" s="175"/>
      <c r="Z34" s="18"/>
    </row>
    <row r="35" spans="1:27" ht="15" customHeight="1" thickTop="1">
      <c r="A35" s="19"/>
      <c r="B35" s="19"/>
      <c r="C35" s="20" t="s">
        <v>4</v>
      </c>
      <c r="D35" s="21">
        <f>SUM(D7:D34)</f>
        <v>812552</v>
      </c>
      <c r="E35" s="21">
        <f>SUM(E7:E34)</f>
        <v>812552</v>
      </c>
      <c r="F35" s="37"/>
      <c r="G35" s="21"/>
      <c r="H35" s="22"/>
      <c r="J35" s="156"/>
      <c r="K35" s="10" t="s">
        <v>49</v>
      </c>
      <c r="L35" s="73" t="s">
        <v>49</v>
      </c>
      <c r="M35" s="74"/>
      <c r="N35" s="74">
        <v>550</v>
      </c>
      <c r="O35" s="75"/>
      <c r="P35" s="74"/>
      <c r="Q35" s="167"/>
      <c r="R35" s="7"/>
      <c r="S35" s="192"/>
      <c r="T35" s="193" t="s">
        <v>21</v>
      </c>
      <c r="U35" s="181">
        <f>U7+U28-X45</f>
        <v>17282</v>
      </c>
      <c r="V35" s="174"/>
      <c r="W35" s="174" t="s">
        <v>26</v>
      </c>
      <c r="X35" s="179"/>
      <c r="Y35" s="175" t="s">
        <v>27</v>
      </c>
    </row>
    <row r="36" spans="1:27">
      <c r="J36" s="156"/>
      <c r="K36" s="46" t="s">
        <v>7</v>
      </c>
      <c r="L36" s="161" t="s">
        <v>7</v>
      </c>
      <c r="M36" s="162"/>
      <c r="N36" s="162">
        <v>20000</v>
      </c>
      <c r="O36" s="163"/>
      <c r="P36" s="162">
        <f>SUM(N36:N39)</f>
        <v>128200</v>
      </c>
      <c r="Q36" s="167"/>
      <c r="R36" s="15"/>
      <c r="S36" s="192"/>
      <c r="T36" s="193"/>
      <c r="U36" s="179"/>
      <c r="V36" s="174"/>
      <c r="W36" s="174" t="s">
        <v>23</v>
      </c>
      <c r="X36" s="179"/>
      <c r="Y36" s="175" t="s">
        <v>25</v>
      </c>
      <c r="Z36" s="18"/>
    </row>
    <row r="37" spans="1:27" ht="15.6" thickBot="1">
      <c r="A37" s="150"/>
      <c r="B37" s="8" t="s">
        <v>22</v>
      </c>
      <c r="C37" s="28" t="s">
        <v>34</v>
      </c>
      <c r="D37" s="9" t="s">
        <v>1</v>
      </c>
      <c r="E37" s="9" t="s">
        <v>2</v>
      </c>
      <c r="F37" s="33">
        <v>0.08</v>
      </c>
      <c r="G37" s="9" t="s">
        <v>5</v>
      </c>
      <c r="H37" s="151"/>
      <c r="J37" s="156"/>
      <c r="K37" s="46" t="s">
        <v>7</v>
      </c>
      <c r="L37" s="161" t="s">
        <v>7</v>
      </c>
      <c r="M37" s="162"/>
      <c r="N37" s="162">
        <v>42000</v>
      </c>
      <c r="O37" s="163"/>
      <c r="P37" s="162"/>
      <c r="Q37" s="167"/>
      <c r="R37" s="15"/>
      <c r="S37" s="192" t="s">
        <v>94</v>
      </c>
      <c r="T37" s="194" t="s">
        <v>146</v>
      </c>
      <c r="U37" s="190"/>
      <c r="V37" s="174" t="s">
        <v>19</v>
      </c>
      <c r="W37" s="174" t="s">
        <v>24</v>
      </c>
      <c r="X37" s="179">
        <v>10150</v>
      </c>
      <c r="Y37" s="175" t="s">
        <v>25</v>
      </c>
      <c r="Z37" s="18"/>
    </row>
    <row r="38" spans="1:27" ht="15.6" thickTop="1">
      <c r="A38" s="149"/>
      <c r="B38" s="25" t="s">
        <v>6</v>
      </c>
      <c r="C38" s="76" t="s">
        <v>38</v>
      </c>
      <c r="D38" s="77">
        <f>50*3000</f>
        <v>150000</v>
      </c>
      <c r="E38" s="74"/>
      <c r="F38" s="75"/>
      <c r="G38" s="77">
        <f>SUM(D38:D42)</f>
        <v>536000</v>
      </c>
      <c r="H38" s="152"/>
      <c r="I38" s="42"/>
      <c r="J38" s="156"/>
      <c r="K38" s="46" t="s">
        <v>7</v>
      </c>
      <c r="L38" s="161" t="s">
        <v>7</v>
      </c>
      <c r="M38" s="162"/>
      <c r="N38" s="162">
        <v>29000</v>
      </c>
      <c r="O38" s="163"/>
      <c r="P38" s="162"/>
      <c r="Q38" s="167"/>
      <c r="R38" s="15"/>
      <c r="S38" s="172"/>
      <c r="T38" s="195" t="s">
        <v>95</v>
      </c>
      <c r="U38" s="196">
        <f>SUM(U39:U41)</f>
        <v>0</v>
      </c>
      <c r="V38" s="174" t="s">
        <v>19</v>
      </c>
      <c r="W38" s="182" t="s">
        <v>128</v>
      </c>
      <c r="X38" s="181">
        <f>SUM(X39:X41)</f>
        <v>1950</v>
      </c>
      <c r="Y38" s="175"/>
      <c r="Z38" s="18"/>
      <c r="AA38" s="13"/>
    </row>
    <row r="39" spans="1:27" ht="14.25" customHeight="1">
      <c r="A39" s="149"/>
      <c r="B39" s="25" t="s">
        <v>6</v>
      </c>
      <c r="C39" s="76" t="s">
        <v>43</v>
      </c>
      <c r="D39" s="77">
        <v>32000</v>
      </c>
      <c r="E39" s="86"/>
      <c r="F39" s="87"/>
      <c r="G39" s="77"/>
      <c r="H39" s="152"/>
      <c r="I39" s="41"/>
      <c r="J39" s="156"/>
      <c r="K39" s="46" t="s">
        <v>7</v>
      </c>
      <c r="L39" s="161" t="s">
        <v>7</v>
      </c>
      <c r="M39" s="162"/>
      <c r="N39" s="162">
        <v>37200</v>
      </c>
      <c r="O39" s="163"/>
      <c r="P39" s="162"/>
      <c r="Q39" s="167"/>
      <c r="R39" s="15"/>
      <c r="S39" s="172"/>
      <c r="T39" s="64" t="s">
        <v>137</v>
      </c>
      <c r="U39" s="65"/>
      <c r="V39" s="66" t="s">
        <v>19</v>
      </c>
      <c r="W39" s="174" t="s">
        <v>26</v>
      </c>
      <c r="X39" s="179">
        <v>1200</v>
      </c>
      <c r="Y39" s="175" t="s">
        <v>27</v>
      </c>
    </row>
    <row r="40" spans="1:27" s="18" customFormat="1">
      <c r="A40" s="149"/>
      <c r="B40" s="25" t="s">
        <v>6</v>
      </c>
      <c r="C40" s="76" t="s">
        <v>82</v>
      </c>
      <c r="D40" s="77">
        <v>88000</v>
      </c>
      <c r="E40" s="86"/>
      <c r="F40" s="87"/>
      <c r="G40" s="77"/>
      <c r="H40" s="153"/>
      <c r="I40" s="41"/>
      <c r="J40" s="156"/>
      <c r="K40" s="16" t="s">
        <v>122</v>
      </c>
      <c r="L40" s="85" t="s">
        <v>126</v>
      </c>
      <c r="M40" s="86"/>
      <c r="N40" s="86">
        <v>750</v>
      </c>
      <c r="O40" s="87">
        <v>8</v>
      </c>
      <c r="P40" s="74"/>
      <c r="Q40" s="167"/>
      <c r="R40" s="7"/>
      <c r="S40" s="172"/>
      <c r="T40" s="67" t="s">
        <v>136</v>
      </c>
      <c r="U40" s="66"/>
      <c r="V40" s="66" t="s">
        <v>19</v>
      </c>
      <c r="W40" s="174" t="s">
        <v>23</v>
      </c>
      <c r="X40" s="179">
        <v>750</v>
      </c>
      <c r="Y40" s="175" t="s">
        <v>25</v>
      </c>
      <c r="Z40" s="1"/>
    </row>
    <row r="41" spans="1:27" s="18" customFormat="1">
      <c r="A41" s="149"/>
      <c r="B41" s="25" t="s">
        <v>6</v>
      </c>
      <c r="C41" s="76" t="s">
        <v>40</v>
      </c>
      <c r="D41" s="77">
        <v>50000</v>
      </c>
      <c r="E41" s="86"/>
      <c r="F41" s="87"/>
      <c r="G41" s="77"/>
      <c r="H41" s="152"/>
      <c r="I41" s="40"/>
      <c r="J41" s="156"/>
      <c r="K41" s="47" t="s">
        <v>31</v>
      </c>
      <c r="L41" s="164" t="s">
        <v>89</v>
      </c>
      <c r="M41" s="165"/>
      <c r="N41" s="165">
        <v>64000</v>
      </c>
      <c r="O41" s="166"/>
      <c r="P41" s="165">
        <f>SUM(N41:N42)</f>
        <v>104000</v>
      </c>
      <c r="Q41" s="167"/>
      <c r="R41" s="15"/>
      <c r="S41" s="172"/>
      <c r="T41" s="67" t="s">
        <v>135</v>
      </c>
      <c r="U41" s="66"/>
      <c r="V41" s="66" t="s">
        <v>19</v>
      </c>
      <c r="W41" s="174" t="s">
        <v>24</v>
      </c>
      <c r="X41" s="179"/>
      <c r="Y41" s="175" t="s">
        <v>25</v>
      </c>
    </row>
    <row r="42" spans="1:27" s="18" customFormat="1">
      <c r="A42" s="149"/>
      <c r="B42" s="25" t="s">
        <v>6</v>
      </c>
      <c r="C42" s="76" t="s">
        <v>86</v>
      </c>
      <c r="D42" s="77">
        <v>216000</v>
      </c>
      <c r="E42" s="74"/>
      <c r="F42" s="75"/>
      <c r="G42" s="77"/>
      <c r="H42" s="152"/>
      <c r="I42" s="41"/>
      <c r="J42" s="156"/>
      <c r="K42" s="47" t="s">
        <v>31</v>
      </c>
      <c r="L42" s="164" t="s">
        <v>7</v>
      </c>
      <c r="M42" s="165"/>
      <c r="N42" s="165">
        <v>40000</v>
      </c>
      <c r="O42" s="166"/>
      <c r="P42" s="165"/>
      <c r="Q42" s="167"/>
      <c r="R42" s="15"/>
      <c r="S42" s="172"/>
      <c r="T42" s="173"/>
      <c r="U42" s="174"/>
      <c r="V42" s="174"/>
      <c r="W42" s="182" t="s">
        <v>121</v>
      </c>
      <c r="X42" s="181">
        <v>100000</v>
      </c>
      <c r="Y42" s="175"/>
      <c r="Z42" s="1"/>
    </row>
    <row r="43" spans="1:27" s="18" customFormat="1">
      <c r="A43" s="149"/>
      <c r="B43" s="10" t="s">
        <v>60</v>
      </c>
      <c r="C43" s="73" t="s">
        <v>42</v>
      </c>
      <c r="D43" s="74">
        <v>150000</v>
      </c>
      <c r="E43" s="74"/>
      <c r="F43" s="75"/>
      <c r="G43" s="74"/>
      <c r="H43" s="152"/>
      <c r="I43" s="41"/>
      <c r="J43" s="156"/>
      <c r="K43" s="16" t="s">
        <v>31</v>
      </c>
      <c r="L43" s="85" t="s">
        <v>100</v>
      </c>
      <c r="M43" s="86"/>
      <c r="N43" s="86">
        <v>2500</v>
      </c>
      <c r="O43" s="87">
        <v>8</v>
      </c>
      <c r="P43" s="86"/>
      <c r="Q43" s="167"/>
      <c r="R43" s="15"/>
      <c r="S43" s="172" t="s">
        <v>15</v>
      </c>
      <c r="T43" s="173"/>
      <c r="U43" s="174"/>
      <c r="V43" s="174"/>
      <c r="W43" s="174"/>
      <c r="X43" s="174"/>
      <c r="Y43" s="175"/>
      <c r="Z43" s="1"/>
    </row>
    <row r="44" spans="1:27">
      <c r="A44" s="149"/>
      <c r="B44" s="10" t="s">
        <v>46</v>
      </c>
      <c r="C44" s="73" t="s">
        <v>80</v>
      </c>
      <c r="D44" s="74">
        <v>80000</v>
      </c>
      <c r="E44" s="74"/>
      <c r="F44" s="75"/>
      <c r="G44" s="74">
        <f>SUM(D44:D45)</f>
        <v>110000</v>
      </c>
      <c r="H44" s="152"/>
      <c r="I44" s="41"/>
      <c r="J44" s="157"/>
      <c r="K44" s="19"/>
      <c r="L44" s="20" t="s">
        <v>4</v>
      </c>
      <c r="M44" s="21">
        <f>SUM(M28:M43)</f>
        <v>236000</v>
      </c>
      <c r="N44" s="21">
        <f>SUM(N28:N43)</f>
        <v>236000</v>
      </c>
      <c r="O44" s="37"/>
      <c r="P44" s="21"/>
      <c r="Q44" s="22"/>
      <c r="S44" s="172" t="s">
        <v>51</v>
      </c>
      <c r="T44" s="173"/>
      <c r="U44" s="174"/>
      <c r="V44" s="174"/>
      <c r="W44" s="197" t="s">
        <v>52</v>
      </c>
      <c r="X44" s="198">
        <v>0</v>
      </c>
      <c r="Y44" s="175"/>
    </row>
    <row r="45" spans="1:27" s="18" customFormat="1">
      <c r="A45" s="149"/>
      <c r="B45" s="16" t="s">
        <v>46</v>
      </c>
      <c r="C45" s="73" t="s">
        <v>81</v>
      </c>
      <c r="D45" s="86">
        <v>30000</v>
      </c>
      <c r="E45" s="86"/>
      <c r="F45" s="87"/>
      <c r="G45" s="74"/>
      <c r="H45" s="152"/>
      <c r="I45" s="41"/>
      <c r="J45" s="41"/>
      <c r="K45" s="41"/>
      <c r="L45" s="41"/>
      <c r="M45" s="41"/>
      <c r="N45" s="41"/>
      <c r="O45" s="41"/>
      <c r="P45" s="41"/>
      <c r="Q45" s="41"/>
      <c r="R45" s="1"/>
      <c r="S45" s="172" t="s">
        <v>58</v>
      </c>
      <c r="T45" s="173"/>
      <c r="U45" s="174"/>
      <c r="V45" s="174"/>
      <c r="W45" s="174" t="s">
        <v>54</v>
      </c>
      <c r="X45" s="210">
        <f>X10+X14+X18+X22+X26+X30+X34+X38+X42</f>
        <v>1200870</v>
      </c>
      <c r="Y45" s="175"/>
      <c r="Z45" s="1"/>
    </row>
    <row r="46" spans="1:27" s="18" customFormat="1" ht="15.6" thickBot="1">
      <c r="A46" s="149"/>
      <c r="B46" s="39" t="s">
        <v>46</v>
      </c>
      <c r="C46" s="146" t="s">
        <v>107</v>
      </c>
      <c r="D46" s="147"/>
      <c r="E46" s="147">
        <v>30000</v>
      </c>
      <c r="F46" s="75"/>
      <c r="G46" s="147">
        <f>SUM(E46:E47)</f>
        <v>60000</v>
      </c>
      <c r="H46" s="153"/>
      <c r="I46" s="41"/>
      <c r="J46" s="14"/>
      <c r="S46" s="199" t="s">
        <v>59</v>
      </c>
      <c r="T46" s="200"/>
      <c r="U46" s="200"/>
      <c r="V46" s="200"/>
      <c r="W46" s="200"/>
      <c r="X46" s="201"/>
      <c r="Y46" s="202"/>
      <c r="Z46" s="1"/>
    </row>
    <row r="47" spans="1:27" s="18" customFormat="1">
      <c r="A47" s="149"/>
      <c r="B47" s="39" t="s">
        <v>46</v>
      </c>
      <c r="C47" s="146" t="s">
        <v>105</v>
      </c>
      <c r="D47" s="147"/>
      <c r="E47" s="147">
        <v>30000</v>
      </c>
      <c r="F47" s="87"/>
      <c r="G47" s="147"/>
      <c r="H47" s="152"/>
      <c r="I47" s="40"/>
      <c r="J47" s="41"/>
      <c r="K47" s="41"/>
      <c r="L47" s="41"/>
      <c r="M47" s="41"/>
      <c r="N47" s="41"/>
      <c r="O47" s="41"/>
      <c r="P47" s="41"/>
      <c r="Q47" s="41"/>
      <c r="R47" s="1"/>
      <c r="S47" s="6"/>
      <c r="T47" s="6"/>
      <c r="U47" s="6"/>
      <c r="V47" s="6"/>
      <c r="W47" s="6"/>
      <c r="X47" s="6"/>
      <c r="Y47" s="6"/>
      <c r="Z47" s="6"/>
    </row>
    <row r="48" spans="1:27" ht="15.6" customHeight="1">
      <c r="A48" s="149"/>
      <c r="B48" s="26" t="s">
        <v>101</v>
      </c>
      <c r="C48" s="82" t="s">
        <v>102</v>
      </c>
      <c r="D48" s="83"/>
      <c r="E48" s="83">
        <v>20000</v>
      </c>
      <c r="F48" s="75"/>
      <c r="G48" s="74"/>
      <c r="H48" s="152"/>
      <c r="I48" s="41"/>
      <c r="J48" s="41"/>
      <c r="K48" s="41"/>
      <c r="L48" s="41"/>
      <c r="M48" s="41"/>
      <c r="N48" s="41"/>
      <c r="O48" s="41"/>
      <c r="P48" s="41"/>
      <c r="Q48" s="41"/>
      <c r="S48" s="23"/>
      <c r="T48" s="23"/>
      <c r="U48" s="17"/>
      <c r="V48" s="6"/>
      <c r="W48" s="6"/>
      <c r="X48" s="6"/>
      <c r="Y48" s="6"/>
      <c r="Z48" s="6"/>
    </row>
    <row r="49" spans="1:26">
      <c r="A49" s="149"/>
      <c r="B49" s="26" t="s">
        <v>101</v>
      </c>
      <c r="C49" s="82" t="s">
        <v>103</v>
      </c>
      <c r="D49" s="83"/>
      <c r="E49" s="83">
        <v>20000</v>
      </c>
      <c r="F49" s="75"/>
      <c r="G49" s="74"/>
      <c r="H49" s="152"/>
      <c r="I49" s="41"/>
      <c r="J49" s="41"/>
      <c r="K49" s="1"/>
      <c r="L49" s="1"/>
      <c r="M49" s="1"/>
      <c r="N49" s="1"/>
      <c r="O49" s="1"/>
      <c r="P49" s="1"/>
      <c r="Q49" s="1"/>
      <c r="S49" s="23"/>
      <c r="T49" s="23"/>
      <c r="U49" s="17"/>
      <c r="V49" s="6"/>
      <c r="W49" s="6"/>
      <c r="X49" s="6"/>
      <c r="Y49" s="6"/>
      <c r="Z49" s="6"/>
    </row>
    <row r="50" spans="1:26">
      <c r="A50" s="149"/>
      <c r="B50" s="10" t="s">
        <v>61</v>
      </c>
      <c r="C50" s="73"/>
      <c r="D50" s="74">
        <v>2</v>
      </c>
      <c r="E50" s="74"/>
      <c r="F50" s="75"/>
      <c r="G50" s="74"/>
      <c r="H50" s="152"/>
      <c r="I50" s="41"/>
      <c r="S50" s="6"/>
      <c r="T50" s="5"/>
      <c r="U50" s="6"/>
      <c r="V50" s="6"/>
      <c r="W50" s="6"/>
      <c r="X50" s="6"/>
      <c r="Y50" s="6"/>
      <c r="Z50" s="6"/>
    </row>
    <row r="51" spans="1:26">
      <c r="A51" s="149"/>
      <c r="B51" s="38" t="s">
        <v>49</v>
      </c>
      <c r="C51" s="91" t="s">
        <v>3</v>
      </c>
      <c r="D51" s="92">
        <v>1000</v>
      </c>
      <c r="E51" s="92"/>
      <c r="F51" s="93"/>
      <c r="G51" s="92"/>
      <c r="H51" s="152"/>
      <c r="I51" s="43"/>
      <c r="S51" s="6"/>
      <c r="T51" s="6"/>
      <c r="U51" s="31"/>
      <c r="V51" s="6"/>
      <c r="W51" s="6"/>
      <c r="X51" s="6"/>
      <c r="Y51" s="6"/>
      <c r="Z51" s="6"/>
    </row>
    <row r="52" spans="1:26" s="18" customFormat="1">
      <c r="A52" s="149"/>
      <c r="B52" s="38" t="s">
        <v>49</v>
      </c>
      <c r="C52" s="91" t="s">
        <v>108</v>
      </c>
      <c r="D52" s="92">
        <v>15000</v>
      </c>
      <c r="E52" s="92"/>
      <c r="F52" s="93"/>
      <c r="G52" s="92"/>
      <c r="H52" s="152"/>
      <c r="I52" s="41"/>
      <c r="J52" s="41"/>
      <c r="K52" s="2"/>
      <c r="L52" s="1"/>
      <c r="M52" s="1"/>
      <c r="N52" s="2"/>
      <c r="O52" s="1"/>
      <c r="P52" s="1"/>
      <c r="Q52" s="1"/>
      <c r="R52" s="1"/>
      <c r="S52" s="6"/>
      <c r="T52" s="6"/>
      <c r="U52" s="31"/>
      <c r="V52" s="6"/>
      <c r="W52" s="6"/>
      <c r="X52" s="6"/>
      <c r="Y52" s="6"/>
      <c r="Z52" s="6"/>
    </row>
    <row r="53" spans="1:26">
      <c r="A53" s="149"/>
      <c r="B53" s="38" t="s">
        <v>49</v>
      </c>
      <c r="C53" s="91" t="s">
        <v>109</v>
      </c>
      <c r="D53" s="92">
        <v>1300</v>
      </c>
      <c r="E53" s="92"/>
      <c r="F53" s="93"/>
      <c r="G53" s="92"/>
      <c r="H53" s="152"/>
      <c r="I53" s="41"/>
      <c r="K53" s="3"/>
      <c r="L53" s="1"/>
      <c r="M53" s="1"/>
      <c r="N53" s="1"/>
      <c r="O53" s="1"/>
      <c r="P53" s="1"/>
      <c r="Q53" s="1"/>
      <c r="R53" s="12"/>
      <c r="S53" s="6"/>
      <c r="T53" s="6"/>
      <c r="U53" s="6"/>
      <c r="V53" s="6"/>
      <c r="W53" s="6"/>
      <c r="X53" s="6"/>
      <c r="Y53" s="6"/>
      <c r="Z53" s="6"/>
    </row>
    <row r="54" spans="1:26">
      <c r="A54" s="149"/>
      <c r="B54" s="38" t="s">
        <v>49</v>
      </c>
      <c r="C54" s="91" t="s">
        <v>49</v>
      </c>
      <c r="D54" s="92"/>
      <c r="E54" s="92">
        <v>17282</v>
      </c>
      <c r="F54" s="93"/>
      <c r="G54" s="92"/>
      <c r="H54" s="152"/>
      <c r="I54" s="41"/>
      <c r="J54" s="41"/>
      <c r="K54" s="41"/>
      <c r="L54" s="41"/>
      <c r="M54" s="41"/>
      <c r="N54" s="41"/>
      <c r="O54" s="41"/>
      <c r="P54" s="41"/>
      <c r="Q54" s="41"/>
      <c r="R54" s="13"/>
      <c r="S54" s="6"/>
      <c r="T54" s="6"/>
      <c r="U54" s="6"/>
      <c r="V54" s="6"/>
      <c r="W54" s="6"/>
      <c r="X54" s="6"/>
      <c r="Y54" s="6"/>
      <c r="Z54" s="6"/>
    </row>
    <row r="55" spans="1:26">
      <c r="A55" s="149"/>
      <c r="B55" s="39" t="s">
        <v>7</v>
      </c>
      <c r="C55" s="146" t="s">
        <v>40</v>
      </c>
      <c r="D55" s="147"/>
      <c r="E55" s="147">
        <v>150000</v>
      </c>
      <c r="F55" s="75"/>
      <c r="G55" s="147">
        <f>SUM(E55:E58)</f>
        <v>439000</v>
      </c>
      <c r="H55" s="152"/>
      <c r="I55" s="41"/>
      <c r="J55" s="41"/>
      <c r="K55" s="41"/>
      <c r="L55" s="41"/>
      <c r="M55" s="41"/>
      <c r="N55" s="41"/>
      <c r="O55" s="41"/>
      <c r="P55" s="41"/>
      <c r="Q55" s="41"/>
      <c r="R55" s="13"/>
      <c r="S55" s="6"/>
      <c r="T55" s="6"/>
      <c r="U55" s="6"/>
      <c r="V55" s="6"/>
      <c r="W55" s="6"/>
      <c r="X55" s="6"/>
      <c r="Y55" s="6"/>
      <c r="Z55" s="6"/>
    </row>
    <row r="56" spans="1:26">
      <c r="A56" s="149"/>
      <c r="B56" s="39" t="s">
        <v>7</v>
      </c>
      <c r="C56" s="146" t="s">
        <v>45</v>
      </c>
      <c r="D56" s="147"/>
      <c r="E56" s="147">
        <v>28000</v>
      </c>
      <c r="F56" s="87"/>
      <c r="G56" s="147"/>
      <c r="H56" s="152"/>
      <c r="I56" s="41"/>
      <c r="J56" s="41"/>
      <c r="K56" s="41"/>
      <c r="L56" s="41"/>
      <c r="M56" s="41"/>
      <c r="N56" s="41"/>
      <c r="O56" s="41"/>
      <c r="P56" s="41"/>
      <c r="Q56" s="48"/>
      <c r="R56" s="13"/>
    </row>
    <row r="57" spans="1:26">
      <c r="A57" s="149"/>
      <c r="B57" s="39" t="s">
        <v>7</v>
      </c>
      <c r="C57" s="146" t="s">
        <v>83</v>
      </c>
      <c r="D57" s="147"/>
      <c r="E57" s="147">
        <v>88000</v>
      </c>
      <c r="F57" s="87"/>
      <c r="G57" s="147"/>
      <c r="H57" s="152"/>
      <c r="I57" s="41"/>
      <c r="J57" s="41"/>
      <c r="K57" s="41"/>
      <c r="L57" s="41"/>
      <c r="M57" s="41"/>
      <c r="N57" s="41"/>
      <c r="O57" s="41"/>
      <c r="P57" s="41"/>
      <c r="Q57" s="13"/>
      <c r="R57" s="13"/>
    </row>
    <row r="58" spans="1:26">
      <c r="A58" s="149"/>
      <c r="B58" s="39" t="s">
        <v>7</v>
      </c>
      <c r="C58" s="146" t="s">
        <v>85</v>
      </c>
      <c r="D58" s="147"/>
      <c r="E58" s="147">
        <v>173000</v>
      </c>
      <c r="F58" s="87"/>
      <c r="G58" s="147"/>
      <c r="H58" s="152"/>
      <c r="I58" s="41"/>
      <c r="J58" s="41"/>
      <c r="K58" s="41"/>
      <c r="L58" s="41"/>
      <c r="M58" s="41"/>
      <c r="N58" s="41"/>
      <c r="O58" s="41"/>
      <c r="P58" s="41"/>
      <c r="Q58" s="31"/>
      <c r="R58" s="31"/>
    </row>
    <row r="59" spans="1:26">
      <c r="A59" s="149"/>
      <c r="B59" s="16" t="s">
        <v>47</v>
      </c>
      <c r="C59" s="85" t="s">
        <v>48</v>
      </c>
      <c r="D59" s="86"/>
      <c r="E59" s="86">
        <v>5000</v>
      </c>
      <c r="F59" s="87"/>
      <c r="G59" s="74"/>
      <c r="H59" s="152"/>
      <c r="I59" s="41"/>
      <c r="J59" s="41"/>
      <c r="K59" s="41"/>
      <c r="L59" s="41"/>
      <c r="M59" s="41"/>
      <c r="N59" s="41"/>
      <c r="O59" s="41"/>
      <c r="P59" s="41"/>
      <c r="Q59" s="41"/>
      <c r="R59" s="13"/>
    </row>
    <row r="60" spans="1:26">
      <c r="A60" s="149"/>
      <c r="B60" s="25" t="s">
        <v>31</v>
      </c>
      <c r="C60" s="76" t="s">
        <v>89</v>
      </c>
      <c r="D60" s="77"/>
      <c r="E60" s="77">
        <v>144000</v>
      </c>
      <c r="F60" s="78"/>
      <c r="G60" s="77">
        <f>SUM(E60:E62)</f>
        <v>246600</v>
      </c>
      <c r="H60" s="152"/>
      <c r="I60" s="41"/>
      <c r="J60" s="41"/>
      <c r="K60" s="41"/>
      <c r="L60" s="41"/>
      <c r="M60" s="41"/>
      <c r="N60" s="41"/>
      <c r="O60" s="41"/>
      <c r="P60" s="41"/>
      <c r="Q60" s="41"/>
      <c r="R60" s="13"/>
    </row>
    <row r="61" spans="1:26">
      <c r="A61" s="149"/>
      <c r="B61" s="25" t="s">
        <v>31</v>
      </c>
      <c r="C61" s="76" t="s">
        <v>7</v>
      </c>
      <c r="D61" s="77"/>
      <c r="E61" s="77">
        <v>97200</v>
      </c>
      <c r="F61" s="78"/>
      <c r="G61" s="77"/>
      <c r="H61" s="152"/>
      <c r="I61" s="41"/>
      <c r="J61" s="41"/>
      <c r="K61" s="41"/>
      <c r="L61" s="41"/>
      <c r="M61" s="41"/>
      <c r="N61" s="41"/>
      <c r="O61" s="41"/>
      <c r="P61" s="41"/>
      <c r="Q61" s="41"/>
      <c r="R61" s="13"/>
    </row>
    <row r="62" spans="1:26">
      <c r="A62" s="149"/>
      <c r="B62" s="25" t="s">
        <v>31</v>
      </c>
      <c r="C62" s="76" t="s">
        <v>88</v>
      </c>
      <c r="D62" s="77"/>
      <c r="E62" s="77">
        <v>5400</v>
      </c>
      <c r="F62" s="78"/>
      <c r="G62" s="77"/>
      <c r="H62" s="152"/>
      <c r="I62" s="41"/>
      <c r="J62" s="41"/>
      <c r="K62" s="41"/>
      <c r="L62" s="41"/>
      <c r="M62" s="41"/>
      <c r="N62" s="41"/>
      <c r="O62" s="41"/>
      <c r="P62" s="41"/>
      <c r="Q62" s="41"/>
    </row>
    <row r="63" spans="1:26">
      <c r="A63" s="149"/>
      <c r="B63" s="16" t="s">
        <v>31</v>
      </c>
      <c r="C63" s="85" t="s">
        <v>100</v>
      </c>
      <c r="D63" s="86"/>
      <c r="E63" s="86">
        <v>3250</v>
      </c>
      <c r="F63" s="87">
        <v>8</v>
      </c>
      <c r="G63" s="74"/>
      <c r="H63" s="152"/>
      <c r="I63" s="41"/>
      <c r="J63" s="41"/>
      <c r="K63" s="41"/>
      <c r="L63" s="41"/>
      <c r="M63" s="41"/>
      <c r="N63" s="41"/>
      <c r="O63" s="41"/>
      <c r="P63" s="41"/>
      <c r="Q63" s="41"/>
    </row>
    <row r="64" spans="1:26">
      <c r="A64" s="149"/>
      <c r="B64" s="10" t="s">
        <v>32</v>
      </c>
      <c r="C64" s="73" t="s">
        <v>104</v>
      </c>
      <c r="D64" s="74"/>
      <c r="E64" s="74">
        <v>220</v>
      </c>
      <c r="F64" s="75"/>
      <c r="G64" s="74"/>
      <c r="H64" s="152"/>
      <c r="I64" s="41"/>
      <c r="J64" s="41"/>
      <c r="K64" s="41"/>
      <c r="L64" s="41"/>
      <c r="M64" s="41"/>
      <c r="N64" s="41"/>
      <c r="O64" s="41"/>
      <c r="P64" s="41"/>
      <c r="Q64" s="41"/>
    </row>
    <row r="65" spans="1:17">
      <c r="A65" s="149"/>
      <c r="B65" s="16" t="s">
        <v>122</v>
      </c>
      <c r="C65" s="85" t="s">
        <v>124</v>
      </c>
      <c r="D65" s="86"/>
      <c r="E65" s="86">
        <v>1200</v>
      </c>
      <c r="F65" s="87">
        <v>8</v>
      </c>
      <c r="G65" s="74"/>
      <c r="H65" s="152"/>
      <c r="I65" s="41"/>
      <c r="J65" s="41"/>
      <c r="K65" s="41"/>
      <c r="L65" s="41"/>
      <c r="M65" s="41"/>
      <c r="N65" s="41"/>
      <c r="O65" s="41"/>
      <c r="P65" s="41"/>
      <c r="Q65" s="41"/>
    </row>
    <row r="66" spans="1:17">
      <c r="A66" s="14"/>
      <c r="B66" s="19"/>
      <c r="C66" s="20" t="s">
        <v>4</v>
      </c>
      <c r="D66" s="21">
        <f>SUM(D38:D65)</f>
        <v>813302</v>
      </c>
      <c r="E66" s="21">
        <f>SUM(E38:E65)</f>
        <v>812552</v>
      </c>
      <c r="F66" s="37"/>
      <c r="G66" s="21"/>
      <c r="H66" s="113"/>
      <c r="I66" s="41"/>
      <c r="J66" s="43"/>
      <c r="K66" s="43"/>
      <c r="L66" s="43"/>
      <c r="M66" s="43"/>
      <c r="N66" s="43"/>
      <c r="O66" s="43"/>
      <c r="P66" s="43"/>
      <c r="Q66" s="43"/>
    </row>
    <row r="67" spans="1:17">
      <c r="H67" s="14"/>
    </row>
    <row r="87" spans="18:18">
      <c r="R87" s="32"/>
    </row>
    <row r="93" spans="18:18" ht="13.5" customHeight="1"/>
  </sheetData>
  <sortState xmlns:xlrd2="http://schemas.microsoft.com/office/spreadsheetml/2017/richdata2" ref="J30:Q43">
    <sortCondition ref="K29"/>
  </sortState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"/>
  <sheetViews>
    <sheetView workbookViewId="0">
      <selection activeCell="B25" sqref="B25"/>
    </sheetView>
  </sheetViews>
  <sheetFormatPr defaultRowHeight="15"/>
  <cols>
    <col min="1" max="1" width="5.21875" style="1" bestFit="1" customWidth="1"/>
    <col min="2" max="2" width="19.33203125" style="1" bestFit="1" customWidth="1"/>
    <col min="3" max="3" width="32.6640625" style="1" bestFit="1" customWidth="1"/>
    <col min="4" max="4" width="61.6640625" style="1" bestFit="1" customWidth="1"/>
    <col min="5" max="16384" width="8.88671875" style="1"/>
  </cols>
  <sheetData>
    <row r="1" spans="1:4">
      <c r="A1" s="49" t="s">
        <v>1</v>
      </c>
      <c r="B1" s="49" t="s">
        <v>22</v>
      </c>
      <c r="C1" s="50"/>
      <c r="D1" s="51"/>
    </row>
    <row r="2" spans="1:4">
      <c r="A2" s="52">
        <v>1</v>
      </c>
      <c r="B2" s="52" t="s">
        <v>6</v>
      </c>
      <c r="C2" s="53" t="s">
        <v>64</v>
      </c>
      <c r="D2" s="54" t="s">
        <v>65</v>
      </c>
    </row>
    <row r="3" spans="1:4">
      <c r="A3" s="55">
        <v>2</v>
      </c>
      <c r="B3" s="55" t="s">
        <v>9</v>
      </c>
      <c r="C3" s="56" t="s">
        <v>69</v>
      </c>
      <c r="D3" s="57" t="s">
        <v>77</v>
      </c>
    </row>
    <row r="4" spans="1:4">
      <c r="A4" s="55">
        <v>3</v>
      </c>
      <c r="B4" s="55" t="s">
        <v>60</v>
      </c>
      <c r="C4" s="56" t="s">
        <v>66</v>
      </c>
      <c r="D4" s="57" t="s">
        <v>67</v>
      </c>
    </row>
    <row r="5" spans="1:4">
      <c r="A5" s="55">
        <v>4</v>
      </c>
      <c r="B5" s="55" t="s">
        <v>46</v>
      </c>
      <c r="C5" s="56" t="s">
        <v>68</v>
      </c>
      <c r="D5" s="57" t="s">
        <v>70</v>
      </c>
    </row>
    <row r="6" spans="1:4">
      <c r="A6" s="58">
        <v>5</v>
      </c>
      <c r="B6" s="58" t="s">
        <v>61</v>
      </c>
      <c r="C6" s="59" t="s">
        <v>71</v>
      </c>
      <c r="D6" s="60"/>
    </row>
    <row r="7" spans="1:4">
      <c r="C7" s="59"/>
    </row>
    <row r="8" spans="1:4">
      <c r="A8" s="49" t="s">
        <v>2</v>
      </c>
      <c r="B8" s="49" t="s">
        <v>22</v>
      </c>
      <c r="C8" s="61"/>
      <c r="D8" s="51"/>
    </row>
    <row r="9" spans="1:4">
      <c r="A9" s="52">
        <v>1</v>
      </c>
      <c r="B9" s="52" t="s">
        <v>62</v>
      </c>
      <c r="C9" s="53"/>
      <c r="D9" s="54"/>
    </row>
    <row r="10" spans="1:4">
      <c r="A10" s="55">
        <v>2</v>
      </c>
      <c r="B10" s="55" t="s">
        <v>31</v>
      </c>
      <c r="C10" s="56" t="s">
        <v>72</v>
      </c>
      <c r="D10" s="57"/>
    </row>
    <row r="11" spans="1:4">
      <c r="A11" s="55">
        <v>3</v>
      </c>
      <c r="B11" s="55" t="s">
        <v>73</v>
      </c>
      <c r="C11" s="56"/>
      <c r="D11" s="57"/>
    </row>
    <row r="12" spans="1:4">
      <c r="A12" s="55">
        <v>4</v>
      </c>
      <c r="B12" s="55" t="s">
        <v>47</v>
      </c>
      <c r="C12" s="56" t="s">
        <v>74</v>
      </c>
      <c r="D12" s="57"/>
    </row>
    <row r="13" spans="1:4">
      <c r="A13" s="55">
        <v>5</v>
      </c>
      <c r="B13" s="55" t="s">
        <v>8</v>
      </c>
      <c r="C13" s="56" t="s">
        <v>131</v>
      </c>
      <c r="D13" s="57" t="s">
        <v>132</v>
      </c>
    </row>
    <row r="14" spans="1:4">
      <c r="A14" s="55">
        <v>6</v>
      </c>
      <c r="B14" s="55" t="s">
        <v>63</v>
      </c>
      <c r="C14" s="56" t="s">
        <v>130</v>
      </c>
      <c r="D14" s="57"/>
    </row>
    <row r="15" spans="1:4">
      <c r="A15" s="58">
        <v>7</v>
      </c>
      <c r="B15" s="58" t="s">
        <v>52</v>
      </c>
      <c r="C15" s="59" t="s">
        <v>75</v>
      </c>
      <c r="D15" s="60" t="s">
        <v>76</v>
      </c>
    </row>
    <row r="16" spans="1:4">
      <c r="A16" s="30" t="s">
        <v>79</v>
      </c>
      <c r="B16" s="30" t="s">
        <v>101</v>
      </c>
      <c r="C16" s="62" t="s">
        <v>78</v>
      </c>
      <c r="D16" s="63"/>
    </row>
    <row r="17" spans="1:4">
      <c r="A17" s="30" t="s">
        <v>133</v>
      </c>
      <c r="B17" s="30" t="s">
        <v>46</v>
      </c>
      <c r="C17" s="62" t="s">
        <v>78</v>
      </c>
      <c r="D17" s="63" t="s">
        <v>134</v>
      </c>
    </row>
    <row r="19" spans="1:4">
      <c r="B19" s="1" t="s">
        <v>138</v>
      </c>
    </row>
    <row r="20" spans="1:4">
      <c r="B20" s="1" t="s">
        <v>139</v>
      </c>
    </row>
    <row r="21" spans="1:4">
      <c r="B21" s="1" t="s">
        <v>140</v>
      </c>
    </row>
    <row r="22" spans="1:4">
      <c r="B22" s="1" t="s">
        <v>141</v>
      </c>
    </row>
    <row r="23" spans="1:4">
      <c r="B23" s="1" t="s">
        <v>142</v>
      </c>
    </row>
    <row r="24" spans="1:4">
      <c r="B24" s="1" t="s">
        <v>143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記入について</vt:lpstr>
      <vt:lpstr>記入について（小委員会あり）</vt:lpstr>
      <vt:lpstr>Sheet1</vt:lpstr>
      <vt:lpstr>費目</vt:lpstr>
    </vt:vector>
  </TitlesOfParts>
  <Company>東芝テクノセンター（株）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東芝テクノセンター（株）</dc:creator>
  <cp:lastModifiedBy>Hakata</cp:lastModifiedBy>
  <cp:lastPrinted>2015-03-18T08:03:12Z</cp:lastPrinted>
  <dcterms:created xsi:type="dcterms:W3CDTF">2005-04-27T05:04:54Z</dcterms:created>
  <dcterms:modified xsi:type="dcterms:W3CDTF">2021-06-09T00:35:47Z</dcterms:modified>
</cp:coreProperties>
</file>